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0" yWindow="-360" windowWidth="1980" windowHeight="1170"/>
  </bookViews>
  <sheets>
    <sheet name="Лист4" sheetId="6" r:id="rId1"/>
    <sheet name="Лист1" sheetId="7" r:id="rId2"/>
  </sheets>
  <calcPr calcId="145621"/>
</workbook>
</file>

<file path=xl/calcChain.xml><?xml version="1.0" encoding="utf-8"?>
<calcChain xmlns="http://schemas.openxmlformats.org/spreadsheetml/2006/main">
  <c r="C61" i="6" l="1"/>
  <c r="D61" i="6"/>
  <c r="E61" i="6"/>
  <c r="F61" i="6"/>
  <c r="G61" i="6"/>
  <c r="H61" i="6"/>
  <c r="I61" i="6"/>
  <c r="J61" i="6"/>
  <c r="K61" i="6"/>
  <c r="L61" i="6"/>
  <c r="M61" i="6"/>
  <c r="N61" i="6"/>
  <c r="O61" i="6"/>
  <c r="P61" i="6"/>
  <c r="Q61" i="6"/>
  <c r="R61" i="6"/>
  <c r="S61" i="6"/>
  <c r="T61" i="6"/>
  <c r="U61" i="6"/>
  <c r="V61" i="6"/>
  <c r="W61" i="6"/>
  <c r="X61" i="6"/>
  <c r="Y61" i="6"/>
  <c r="Z61" i="6"/>
  <c r="AA61" i="6"/>
  <c r="AB61" i="6"/>
  <c r="AC61" i="6"/>
  <c r="AD61" i="6"/>
  <c r="AE61" i="6"/>
  <c r="AF61" i="6"/>
  <c r="AG61" i="6"/>
  <c r="AH61" i="6"/>
  <c r="AI61" i="6"/>
  <c r="AJ61" i="6"/>
  <c r="AK61" i="6"/>
  <c r="AL61" i="6"/>
  <c r="AM61" i="6"/>
  <c r="AN61" i="6"/>
  <c r="AO61" i="6"/>
  <c r="AP61" i="6"/>
  <c r="AQ61" i="6"/>
  <c r="AR61" i="6"/>
  <c r="AS61" i="6"/>
  <c r="AT61" i="6"/>
  <c r="B61" i="6"/>
</calcChain>
</file>

<file path=xl/sharedStrings.xml><?xml version="1.0" encoding="utf-8"?>
<sst xmlns="http://schemas.openxmlformats.org/spreadsheetml/2006/main" count="566" uniqueCount="555">
  <si>
    <t>Аудио, видео, кино и фототехника</t>
  </si>
  <si>
    <t>Алкогольные напитки</t>
  </si>
  <si>
    <t>Кондитерские изделия</t>
  </si>
  <si>
    <t>E-commerce</t>
  </si>
  <si>
    <t>Компьютерная техника и ПО</t>
  </si>
  <si>
    <t>ДельтаКредит</t>
  </si>
  <si>
    <t>Услуги финансовые</t>
  </si>
  <si>
    <t>Банк Жилищного Финансирования</t>
  </si>
  <si>
    <t>Ростелеком</t>
  </si>
  <si>
    <t>Услуги общественного питания</t>
  </si>
  <si>
    <t>Authentica</t>
  </si>
  <si>
    <t>Товары для красоты и здоровья</t>
  </si>
  <si>
    <t>HomeMe.ru</t>
  </si>
  <si>
    <t>Мебель и предметы интерьера</t>
  </si>
  <si>
    <t>Devino Telecom</t>
  </si>
  <si>
    <t>Jaguar Land Rover</t>
  </si>
  <si>
    <t>МТТ</t>
  </si>
  <si>
    <t>ФГКУ ГИВЦ Росрезерва</t>
  </si>
  <si>
    <t>Госсектор</t>
  </si>
  <si>
    <t>Транспорт и сопутствующие товары</t>
  </si>
  <si>
    <t>Инсис</t>
  </si>
  <si>
    <t>Услуги связи</t>
  </si>
  <si>
    <t>Midea</t>
  </si>
  <si>
    <t>Бытовая техника</t>
  </si>
  <si>
    <t>SDI Group</t>
  </si>
  <si>
    <t>Selgros Cash&amp;Carry</t>
  </si>
  <si>
    <t>Sunmar</t>
  </si>
  <si>
    <t>Услуги по туризму, спорту и отдыху</t>
  </si>
  <si>
    <t>Яндекс</t>
  </si>
  <si>
    <t>3М Россия</t>
  </si>
  <si>
    <t>Промышленные материалы</t>
  </si>
  <si>
    <t>Hermes NexTec</t>
  </si>
  <si>
    <t>InfaPrim</t>
  </si>
  <si>
    <t>Продукты питания</t>
  </si>
  <si>
    <t>Дентал Фэнтези</t>
  </si>
  <si>
    <t>PepsiCo</t>
  </si>
  <si>
    <t>Villagio Estate</t>
  </si>
  <si>
    <t>МегаФон</t>
  </si>
  <si>
    <t>Услуги в области интернета</t>
  </si>
  <si>
    <t>Beiersdorf</t>
  </si>
  <si>
    <t>Услуги транспортные</t>
  </si>
  <si>
    <t>Траектория</t>
  </si>
  <si>
    <t>Amediateka</t>
  </si>
  <si>
    <t>ZyXEL Russia</t>
  </si>
  <si>
    <t>Средства связи и оборудование</t>
  </si>
  <si>
    <t>BORK</t>
  </si>
  <si>
    <t>ЕМЕХ</t>
  </si>
  <si>
    <t>KupiKupon Global</t>
  </si>
  <si>
    <t>StudyLab</t>
  </si>
  <si>
    <t>Gazprom Media Digital</t>
  </si>
  <si>
    <t>Coral Travel</t>
  </si>
  <si>
    <t>Безалкогольные напитки</t>
  </si>
  <si>
    <t>НПФ Сбербанка</t>
  </si>
  <si>
    <t>ECCO</t>
  </si>
  <si>
    <t>Одежда и обувь</t>
  </si>
  <si>
    <t>Атлант-М Николаева Ford</t>
  </si>
  <si>
    <t>Hilton Worldwide</t>
  </si>
  <si>
    <t>ТБМ</t>
  </si>
  <si>
    <t>Автомир</t>
  </si>
  <si>
    <t>Отисифарм</t>
  </si>
  <si>
    <t>O'STIN</t>
  </si>
  <si>
    <t>Mazda Motor Rus</t>
  </si>
  <si>
    <t>Hasbro</t>
  </si>
  <si>
    <t>Товары для детей</t>
  </si>
  <si>
    <t>Yota</t>
  </si>
  <si>
    <t>Услуги страховые</t>
  </si>
  <si>
    <t>Русский Ипотечный Банк</t>
  </si>
  <si>
    <t>Роза Хутор</t>
  </si>
  <si>
    <t>Intel</t>
  </si>
  <si>
    <t>Лаборатория инвестиционных технологий</t>
  </si>
  <si>
    <t>Bayer</t>
  </si>
  <si>
    <t>Mixville</t>
  </si>
  <si>
    <t>Республика</t>
  </si>
  <si>
    <t>Услуги в области торговли</t>
  </si>
  <si>
    <t>Sony Pictures</t>
  </si>
  <si>
    <t>Услуги индустрии развлечений</t>
  </si>
  <si>
    <t>Ашан</t>
  </si>
  <si>
    <t>Финансовая группа Лайф</t>
  </si>
  <si>
    <t>Nutricia-Danone</t>
  </si>
  <si>
    <t>ОТП Банк</t>
  </si>
  <si>
    <t>Средства массовой информации</t>
  </si>
  <si>
    <t>Saint Gobain</t>
  </si>
  <si>
    <t>Строительные, отделочные материалы, сантехника</t>
  </si>
  <si>
    <t>Парфюмерия</t>
  </si>
  <si>
    <t>Аскона</t>
  </si>
  <si>
    <t>Массовые мероприятия</t>
  </si>
  <si>
    <t>SC Johnson</t>
  </si>
  <si>
    <t>Бытовая химия</t>
  </si>
  <si>
    <t>YUM Restorants Russia</t>
  </si>
  <si>
    <t>Оболенское</t>
  </si>
  <si>
    <t>Брусника</t>
  </si>
  <si>
    <t>Tele2</t>
  </si>
  <si>
    <t>Трансстрой</t>
  </si>
  <si>
    <t>Услуги по строительству и ремонту</t>
  </si>
  <si>
    <t>NCC</t>
  </si>
  <si>
    <t>S7 Airlines</t>
  </si>
  <si>
    <t>Euromed Group</t>
  </si>
  <si>
    <t>РИА Панда</t>
  </si>
  <si>
    <t>Услуги в области рекламы и маркетинга</t>
  </si>
  <si>
    <t>Eventum Premo</t>
  </si>
  <si>
    <t>Балтийская Металлургическая Компания</t>
  </si>
  <si>
    <t>Медицинское оборудование и материалы</t>
  </si>
  <si>
    <t>Lamoda</t>
  </si>
  <si>
    <t>МДМ Банк</t>
  </si>
  <si>
    <t>СОГАЗ</t>
  </si>
  <si>
    <t>Русская Школа Управления</t>
  </si>
  <si>
    <t>Delivery Club</t>
  </si>
  <si>
    <t xml:space="preserve">GallaDance </t>
  </si>
  <si>
    <t>Janssen</t>
  </si>
  <si>
    <t>Реальное время</t>
  </si>
  <si>
    <t>НМЖК</t>
  </si>
  <si>
    <t>Управление Роспотребнадзора по республике Адыгея</t>
  </si>
  <si>
    <t>ГК Славянка (гостиница Орбита)</t>
  </si>
  <si>
    <t>TMG</t>
  </si>
  <si>
    <t>мтСЕТЬ</t>
  </si>
  <si>
    <t>Газпромбанк</t>
  </si>
  <si>
    <t>HP</t>
  </si>
  <si>
    <t>Техносила</t>
  </si>
  <si>
    <t>Общественно-спортивные организации</t>
  </si>
  <si>
    <t>Conde Nast Russia</t>
  </si>
  <si>
    <t>ТК Конструктор</t>
  </si>
  <si>
    <t>Леруа Мерлен Восток</t>
  </si>
  <si>
    <t>Точка</t>
  </si>
  <si>
    <t>Внешторг Фарма</t>
  </si>
  <si>
    <t>Курс Груп Distribution</t>
  </si>
  <si>
    <t>Gallina Blanca</t>
  </si>
  <si>
    <t>Партнер-Инвест</t>
  </si>
  <si>
    <t>Пробюро</t>
  </si>
  <si>
    <t>1000 и одна туфелька</t>
  </si>
  <si>
    <t>Билайн</t>
  </si>
  <si>
    <t>Positive Technologies</t>
  </si>
  <si>
    <t>ЦУМ</t>
  </si>
  <si>
    <t>MOYO</t>
  </si>
  <si>
    <t>Ташир</t>
  </si>
  <si>
    <t>JTI</t>
  </si>
  <si>
    <t>Energizer</t>
  </si>
  <si>
    <t>Спортивные товары</t>
  </si>
  <si>
    <t>Ferrero Russia</t>
  </si>
  <si>
    <t>Barilla</t>
  </si>
  <si>
    <t>PlayStation</t>
  </si>
  <si>
    <t>Autospot.ru</t>
  </si>
  <si>
    <t>Perfetti van Melle</t>
  </si>
  <si>
    <t>Microsoft</t>
  </si>
  <si>
    <t>Эфес Рус</t>
  </si>
  <si>
    <t>Swatch</t>
  </si>
  <si>
    <t>Часы, ювелирные изделия</t>
  </si>
  <si>
    <t>MasterCard</t>
  </si>
  <si>
    <t>Glamcom.ru</t>
  </si>
  <si>
    <t>Mondelez Rus</t>
  </si>
  <si>
    <t>Элемент</t>
  </si>
  <si>
    <t>Ингосстрах</t>
  </si>
  <si>
    <t>Тушино 2018</t>
  </si>
  <si>
    <t>Excursiopedia</t>
  </si>
  <si>
    <t>Philips</t>
  </si>
  <si>
    <t>Росавтогаз</t>
  </si>
  <si>
    <t>Nissan Manufacturing RUS</t>
  </si>
  <si>
    <t>Евромед Клиник</t>
  </si>
  <si>
    <t>Рольф</t>
  </si>
  <si>
    <t>Oracle</t>
  </si>
  <si>
    <t>L'Occitane</t>
  </si>
  <si>
    <t>Avon Beauty Products</t>
  </si>
  <si>
    <t>Промышленное оборудование</t>
  </si>
  <si>
    <t>МТС</t>
  </si>
  <si>
    <t>Singapore Tourism Board</t>
  </si>
  <si>
    <t>2GIS</t>
  </si>
  <si>
    <t>Босналек</t>
  </si>
  <si>
    <t>Промсвязьбанк</t>
  </si>
  <si>
    <t>Marins Park Hotels</t>
  </si>
  <si>
    <t>Madamedestyle</t>
  </si>
  <si>
    <t>Bagway.ru</t>
  </si>
  <si>
    <t>Тинькофф Банк</t>
  </si>
  <si>
    <t>еТаргетинг</t>
  </si>
  <si>
    <t>СТС Медиа</t>
  </si>
  <si>
    <t>Ауди Центр Витебский</t>
  </si>
  <si>
    <t>Авито</t>
  </si>
  <si>
    <t>Аэрофлот</t>
  </si>
  <si>
    <t>Спортмастер</t>
  </si>
  <si>
    <t>Московская школа управления СКОЛКОВО</t>
  </si>
  <si>
    <t>Shell</t>
  </si>
  <si>
    <t>Лаборатория Касперского</t>
  </si>
  <si>
    <t>Castrol</t>
  </si>
  <si>
    <t>Google Russia</t>
  </si>
  <si>
    <t>Reima</t>
  </si>
  <si>
    <t>Caravan Telecom</t>
  </si>
  <si>
    <t>Canon</t>
  </si>
  <si>
    <t>СК Согласие</t>
  </si>
  <si>
    <t>Донстрой</t>
  </si>
  <si>
    <t>Hyundai Motor CIS</t>
  </si>
  <si>
    <t>ОТР</t>
  </si>
  <si>
    <t>ГК ПИК</t>
  </si>
  <si>
    <t>Ондулин</t>
  </si>
  <si>
    <t>Renault Russia</t>
  </si>
  <si>
    <t>Ritter Sport</t>
  </si>
  <si>
    <t>Healbe</t>
  </si>
  <si>
    <t>Nikon</t>
  </si>
  <si>
    <t>Dyson</t>
  </si>
  <si>
    <t>Кодабра</t>
  </si>
  <si>
    <t>L'Oreal</t>
  </si>
  <si>
    <t>Инвитро</t>
  </si>
  <si>
    <t>BMW Bank</t>
  </si>
  <si>
    <t>BMW</t>
  </si>
  <si>
    <t>Тэском</t>
  </si>
  <si>
    <t>Stada</t>
  </si>
  <si>
    <t>Актион Медиа</t>
  </si>
  <si>
    <t>Сити 21 век</t>
  </si>
  <si>
    <t>Danone</t>
  </si>
  <si>
    <t>Кидерия.ру</t>
  </si>
  <si>
    <t>RD Construction</t>
  </si>
  <si>
    <t>Volvo Дон-Моторс</t>
  </si>
  <si>
    <t>СИБУР</t>
  </si>
  <si>
    <t>Henkel</t>
  </si>
  <si>
    <t>МигКредит</t>
  </si>
  <si>
    <t>General Motors</t>
  </si>
  <si>
    <t>BAON</t>
  </si>
  <si>
    <t>М.Видео</t>
  </si>
  <si>
    <t>Fiba Group</t>
  </si>
  <si>
    <t>Пронто Медиа Ходинг</t>
  </si>
  <si>
    <t>Pyrex</t>
  </si>
  <si>
    <t>МРТ Эксперт</t>
  </si>
  <si>
    <t>Crocus Group</t>
  </si>
  <si>
    <t>Groupe SEB</t>
  </si>
  <si>
    <t>Эр-Телеком</t>
  </si>
  <si>
    <t>ЛенСпецСМУ</t>
  </si>
  <si>
    <t>Тетра Пак</t>
  </si>
  <si>
    <t>Johnson &amp; Johnson</t>
  </si>
  <si>
    <t>Unilever</t>
  </si>
  <si>
    <t>Oriflame</t>
  </si>
  <si>
    <t>Softline</t>
  </si>
  <si>
    <t>Red Bull Rus</t>
  </si>
  <si>
    <t>Эвалар</t>
  </si>
  <si>
    <t>Lufthansa</t>
  </si>
  <si>
    <t>A Company Russia</t>
  </si>
  <si>
    <t>А Сериал</t>
  </si>
  <si>
    <t>Philip Morris Sales &amp; Marketing</t>
  </si>
  <si>
    <t>REHAU</t>
  </si>
  <si>
    <t>ЦентрОбувь</t>
  </si>
  <si>
    <t>КЛЕН</t>
  </si>
  <si>
    <t>LG Electronics Rus</t>
  </si>
  <si>
    <t>Соверен Банк</t>
  </si>
  <si>
    <t>Adidas</t>
  </si>
  <si>
    <t>Alcopa Project</t>
  </si>
  <si>
    <t>Apteka.ru</t>
  </si>
  <si>
    <t>Asics</t>
  </si>
  <si>
    <t>AstraZeneca</t>
  </si>
  <si>
    <t>Autodesk</t>
  </si>
  <si>
    <t>Brilliance Motor</t>
  </si>
  <si>
    <t>Burger King</t>
  </si>
  <si>
    <t>Business Car</t>
  </si>
  <si>
    <t>Central Partnership</t>
  </si>
  <si>
    <t>Deliverator</t>
  </si>
  <si>
    <t>DRC Group / Ivomed</t>
  </si>
  <si>
    <t>Epson</t>
  </si>
  <si>
    <t>Estee Lauder</t>
  </si>
  <si>
    <t>Gedeon Richter</t>
  </si>
  <si>
    <t>Genser</t>
  </si>
  <si>
    <t>Home Credit</t>
  </si>
  <si>
    <t>IBM</t>
  </si>
  <si>
    <t>IKEA</t>
  </si>
  <si>
    <t>Inventive Retail Group</t>
  </si>
  <si>
    <t>ITG 
Imperial Tabacco</t>
  </si>
  <si>
    <t>Kayak</t>
  </si>
  <si>
    <t>Kover Online</t>
  </si>
  <si>
    <t>KRKA</t>
  </si>
  <si>
    <t>Lacoste</t>
  </si>
  <si>
    <t xml:space="preserve">Mascotte </t>
  </si>
  <si>
    <t>McDonald's</t>
  </si>
  <si>
    <t>Media Markt</t>
  </si>
  <si>
    <t>Media Markt Saturn</t>
  </si>
  <si>
    <t>Mercedes Benz</t>
  </si>
  <si>
    <t>Michelin</t>
  </si>
  <si>
    <t xml:space="preserve">MR Group </t>
  </si>
  <si>
    <t>Nestle</t>
  </si>
  <si>
    <t>Pandora</t>
  </si>
  <si>
    <t>Pony Express</t>
  </si>
  <si>
    <t>Profgallery</t>
  </si>
  <si>
    <t>Roche</t>
  </si>
  <si>
    <t>Schneider Electric</t>
  </si>
  <si>
    <t>SIKA</t>
  </si>
  <si>
    <t>Sony Mobile</t>
  </si>
  <si>
    <t>Sportiv</t>
  </si>
  <si>
    <t>SRV / Охта Молл</t>
  </si>
  <si>
    <t>Stage Entertainment</t>
  </si>
  <si>
    <t>Street Storm</t>
  </si>
  <si>
    <t>Teleperformance</t>
  </si>
  <si>
    <t>Tez Tour</t>
  </si>
  <si>
    <t>TOYO</t>
  </si>
  <si>
    <t>TUI</t>
  </si>
  <si>
    <t>UFS</t>
  </si>
  <si>
    <t>UPECO</t>
  </si>
  <si>
    <t>Valeant</t>
  </si>
  <si>
    <t>Volkswagen Group Rus</t>
  </si>
  <si>
    <t>Whirlpool</t>
  </si>
  <si>
    <t>WOWKitchen</t>
  </si>
  <si>
    <t>Авилон</t>
  </si>
  <si>
    <t>Авто Премиум</t>
  </si>
  <si>
    <t>Автоимпорт</t>
  </si>
  <si>
    <t>Авто-Планета</t>
  </si>
  <si>
    <t>Альфа-Банк</t>
  </si>
  <si>
    <t>Аэроэкспресс</t>
  </si>
  <si>
    <t>Банк Москвы</t>
  </si>
  <si>
    <t>Банк Русский Стандарт</t>
  </si>
  <si>
    <t>Банк Таврический</t>
  </si>
  <si>
    <t>Банк Уралсиб</t>
  </si>
  <si>
    <t>БинБанк</t>
  </si>
  <si>
    <t>БКС</t>
  </si>
  <si>
    <t>БН Дизайн / Bueno Notte</t>
  </si>
  <si>
    <t>Вектор Инвестментс</t>
  </si>
  <si>
    <t>ВТБ</t>
  </si>
  <si>
    <t>Газпромнефть</t>
  </si>
  <si>
    <t>ГБУ Малый бизнес Москвы</t>
  </si>
  <si>
    <t>ГК Независимость</t>
  </si>
  <si>
    <t>ГК Пионер</t>
  </si>
  <si>
    <t>Гольфстрим</t>
  </si>
  <si>
    <t>Диал-Авто</t>
  </si>
  <si>
    <t>Доширак Рус</t>
  </si>
  <si>
    <t>Еврострой</t>
  </si>
  <si>
    <t>Казахтелеком</t>
  </si>
  <si>
    <t>Клуб Путешествий Крылья</t>
  </si>
  <si>
    <t>Миассмебель-Центр</t>
  </si>
  <si>
    <t>Мое дело</t>
  </si>
  <si>
    <t>Монэкс Трейдинг</t>
  </si>
  <si>
    <t>Мотив</t>
  </si>
  <si>
    <t>Музейно-выставочный комплекс г. Лесной</t>
  </si>
  <si>
    <t>Норд</t>
  </si>
  <si>
    <t>Нордголд Менеджмент</t>
  </si>
  <si>
    <t>Пивоваренная компания Балтика</t>
  </si>
  <si>
    <t>Победа</t>
  </si>
  <si>
    <t>Полис Групп</t>
  </si>
  <si>
    <t>Ренессанс Страхование</t>
  </si>
  <si>
    <t>Росгеосервис</t>
  </si>
  <si>
    <t>Сбербанк Лизинг</t>
  </si>
  <si>
    <t>Связной Банк</t>
  </si>
  <si>
    <t>Сибирское здоровье</t>
  </si>
  <si>
    <t>Система Оперативного Лизинга Транспорта</t>
  </si>
  <si>
    <t>СМ-Клиника</t>
  </si>
  <si>
    <t>СМП Банк</t>
  </si>
  <si>
    <t>Совкомбанк</t>
  </si>
  <si>
    <t>Спрашивай.ру</t>
  </si>
  <si>
    <t>СТД Петрович</t>
  </si>
  <si>
    <t>Суперстрой</t>
  </si>
  <si>
    <t>Технодинамика</t>
  </si>
  <si>
    <t>ТехнороссТ Казань</t>
  </si>
  <si>
    <t>Транснефть</t>
  </si>
  <si>
    <t>Фабрика Окон</t>
  </si>
  <si>
    <t>Федерация бобслея России</t>
  </si>
  <si>
    <t>ФК Зенит</t>
  </si>
  <si>
    <t>ФК Локомотив</t>
  </si>
  <si>
    <t>Фонд Продовольствия Русь</t>
  </si>
  <si>
    <t>Формула ФР</t>
  </si>
  <si>
    <t>ФСК Лидер</t>
  </si>
  <si>
    <t>Эльдорадо</t>
  </si>
  <si>
    <t>Эстеза</t>
  </si>
  <si>
    <t>ЮИТ Санкт-Петербург</t>
  </si>
  <si>
    <t>ЮниКредит Банк</t>
  </si>
  <si>
    <t>ОРТЕКА</t>
  </si>
  <si>
    <t>Синергия</t>
  </si>
  <si>
    <t>Lexus Пулково (Инчкейп Олимп)</t>
  </si>
  <si>
    <t>Qiwi</t>
  </si>
  <si>
    <t>Аквион</t>
  </si>
  <si>
    <t>Восточный Экспресс Банк</t>
  </si>
  <si>
    <t>Материа Медика Холдинг</t>
  </si>
  <si>
    <t>ШинСервис</t>
  </si>
  <si>
    <t>Porsche Центр Москва</t>
  </si>
  <si>
    <t>Zetta Страхование</t>
  </si>
  <si>
    <t>Спутник (Ростелеком)</t>
  </si>
  <si>
    <t>Alcatel-Lucent</t>
  </si>
  <si>
    <t>Связной-Логистика</t>
  </si>
  <si>
    <t>Favorit Motors</t>
  </si>
  <si>
    <t>Бизнес Диалог</t>
  </si>
  <si>
    <t xml:space="preserve">Skoda Auto </t>
  </si>
  <si>
    <t>ИД Гудок</t>
  </si>
  <si>
    <t>Recordati</t>
  </si>
  <si>
    <t>ТНТ-Телесеть</t>
  </si>
  <si>
    <t>Raiffeisen Bank</t>
  </si>
  <si>
    <t>Лаборатория Кухни</t>
  </si>
  <si>
    <t>Omega-Bittner</t>
  </si>
  <si>
    <t>Техносад (Садторг)</t>
  </si>
  <si>
    <t>ЛОКО-Банк</t>
  </si>
  <si>
    <t>Merz Pharma</t>
  </si>
  <si>
    <t>Mercedes Benz Trucks Восток</t>
  </si>
  <si>
    <t>Discovery Communications Europe</t>
  </si>
  <si>
    <t>ТоргЛайн</t>
  </si>
  <si>
    <t>Ханты-Мансийский банк Открытие</t>
  </si>
  <si>
    <t>ВоркаутСпорт</t>
  </si>
  <si>
    <t>Директ Каталог Сервис</t>
  </si>
  <si>
    <t>ОГК-2</t>
  </si>
  <si>
    <t>Упакдизайн</t>
  </si>
  <si>
    <t>АртОбъект</t>
  </si>
  <si>
    <t>ГАУ МО АИС Подмосковье</t>
  </si>
  <si>
    <t>УК Ателика</t>
  </si>
  <si>
    <t>Торговый дом Энерго</t>
  </si>
  <si>
    <t>ФГБУ Центр спортивной подготовки в г. Сочи</t>
  </si>
  <si>
    <t>КГ Полилог</t>
  </si>
  <si>
    <t>Всесезонный горный курорт Горки Город</t>
  </si>
  <si>
    <t>Tom Tailor Russia</t>
  </si>
  <si>
    <t>Спартак Москва</t>
  </si>
  <si>
    <t>Coca-Cola Co.</t>
  </si>
  <si>
    <t>Орматэк</t>
  </si>
  <si>
    <t>Датакам</t>
  </si>
  <si>
    <t>СК Структура</t>
  </si>
  <si>
    <t>Газпром-Медиа Холдинг</t>
  </si>
  <si>
    <t>Finn Flare</t>
  </si>
  <si>
    <t>Bosch Siemens Gaggenau</t>
  </si>
  <si>
    <t>Термоком-Инжиниринг</t>
  </si>
  <si>
    <t>ЦНН (ЖК Царицыно)</t>
  </si>
  <si>
    <t>Mango</t>
  </si>
  <si>
    <t>Северсталь Менеджмент</t>
  </si>
  <si>
    <t>Сбербанк России</t>
  </si>
  <si>
    <t>Chanel</t>
  </si>
  <si>
    <t>Клубный поселок Зубарево Hills</t>
  </si>
  <si>
    <t>Артэкс</t>
  </si>
  <si>
    <t>МК Шатура</t>
  </si>
  <si>
    <t>Весна Property Management</t>
  </si>
  <si>
    <t>ТД Столото</t>
  </si>
  <si>
    <t>РосБанк</t>
  </si>
  <si>
    <t>Kimberly Clark</t>
  </si>
  <si>
    <t>Viber Media</t>
  </si>
  <si>
    <t>Медси</t>
  </si>
  <si>
    <t>Nissan/Infiniti</t>
  </si>
  <si>
    <t>Центр Долевого Строительства</t>
  </si>
  <si>
    <t>Hero Rus</t>
  </si>
  <si>
    <t>СК СиВ Лайф</t>
  </si>
  <si>
    <t xml:space="preserve">KIA Motors Rus </t>
  </si>
  <si>
    <t>ТРЦ Афимолл Сити</t>
  </si>
  <si>
    <t xml:space="preserve">Warner Bros. Entertainment </t>
  </si>
  <si>
    <t>Свеза</t>
  </si>
  <si>
    <t>Конар</t>
  </si>
  <si>
    <t>Wikimart</t>
  </si>
  <si>
    <t>Sony Electronics.</t>
  </si>
  <si>
    <t>БалтИнвестБанк</t>
  </si>
  <si>
    <t>Suzuki Motors Rus</t>
  </si>
  <si>
    <t>Единая транспортная карта Стрелка</t>
  </si>
  <si>
    <t>Вертекс</t>
  </si>
  <si>
    <t>Единая Европа-С.Б. (Ile de Beaute)</t>
  </si>
  <si>
    <t>Major Auto</t>
  </si>
  <si>
    <t>Оргтехника и канцелярские товары</t>
  </si>
  <si>
    <t>ТЭК</t>
  </si>
  <si>
    <t>Табак, табачные изделия</t>
  </si>
  <si>
    <t>ЭкспоФорум-Интернэшнл</t>
  </si>
  <si>
    <t>Аксель -Моторс</t>
  </si>
  <si>
    <t>Hill's Pet Nutrition</t>
  </si>
  <si>
    <t>BlackBerry Russia</t>
  </si>
  <si>
    <t>FrieslandCampina</t>
  </si>
  <si>
    <t>Адамант</t>
  </si>
  <si>
    <t>Базовый элемент</t>
  </si>
  <si>
    <t>Techmas</t>
  </si>
  <si>
    <t>Метриум</t>
  </si>
  <si>
    <t>Национальная спутниковая компания (Триколор ТВ)</t>
  </si>
  <si>
    <t>CoffeeShop Company</t>
  </si>
  <si>
    <t>Все для Крохи</t>
  </si>
  <si>
    <t>SCA Hygiene Products</t>
  </si>
  <si>
    <t>Петровский Автоцентр</t>
  </si>
  <si>
    <t xml:space="preserve">Gameloft </t>
  </si>
  <si>
    <t>Eli Lilly</t>
  </si>
  <si>
    <t>Kraft Heinz</t>
  </si>
  <si>
    <t>Schmitz Cargobull</t>
  </si>
  <si>
    <t>Мултон</t>
  </si>
  <si>
    <t>Farfetch</t>
  </si>
  <si>
    <t>Roust</t>
  </si>
  <si>
    <t>Галс Девелопмент</t>
  </si>
  <si>
    <t>Paulig Rus</t>
  </si>
  <si>
    <t>St Regis Москва Никольская</t>
  </si>
  <si>
    <t>Takeda Pharmaceuticals</t>
  </si>
  <si>
    <t>Ситилинк</t>
  </si>
  <si>
    <t>Тотал Восток</t>
  </si>
  <si>
    <t>Ford Sollers Holding</t>
  </si>
  <si>
    <t>Снежная Королева</t>
  </si>
  <si>
    <t xml:space="preserve">Huawei </t>
  </si>
  <si>
    <t>Роскачество</t>
  </si>
  <si>
    <t>АСБИС</t>
  </si>
  <si>
    <t>Dom.ru</t>
  </si>
  <si>
    <t>Федеральная служба по труду и занятости</t>
  </si>
  <si>
    <t>Jacobs Rus</t>
  </si>
  <si>
    <t>GNC</t>
  </si>
  <si>
    <t>Nokian Tyres</t>
  </si>
  <si>
    <t>Элит Кар</t>
  </si>
  <si>
    <t>Pernod Ricard Rouss</t>
  </si>
  <si>
    <t>KR Properties</t>
  </si>
  <si>
    <t xml:space="preserve">Volvo Cars Russia </t>
  </si>
  <si>
    <t>Мебельная фабрика Мария</t>
  </si>
  <si>
    <t>Сэлвим</t>
  </si>
  <si>
    <t>Пряности онлайн</t>
  </si>
  <si>
    <t>Мебельная фабрика Марта</t>
  </si>
  <si>
    <t>ЭСТЕ</t>
  </si>
  <si>
    <t>Артплиз</t>
  </si>
  <si>
    <t>Н+Н</t>
  </si>
  <si>
    <t>Буарон</t>
  </si>
  <si>
    <t>Нимбл</t>
  </si>
  <si>
    <t>СДС-ФУДС</t>
  </si>
  <si>
    <t>Honda Motor Rus</t>
  </si>
  <si>
    <t>Банк Возрождение</t>
  </si>
  <si>
    <t>Rosan</t>
  </si>
  <si>
    <t>Inchcape / Тойота Пискаревка/ Пулково</t>
  </si>
  <si>
    <t>А Медиа</t>
  </si>
  <si>
    <t>The Walt Disney Company</t>
  </si>
  <si>
    <t>LifeScan (Johnson &amp; Johnson)</t>
  </si>
  <si>
    <t>Вероника Медицинский холдинг</t>
  </si>
  <si>
    <t>X-Fit Group</t>
  </si>
  <si>
    <t>Адамас</t>
  </si>
  <si>
    <t>Автокапитал</t>
  </si>
  <si>
    <t>Continental Tires Rus</t>
  </si>
  <si>
    <t>Stockmann</t>
  </si>
  <si>
    <t>Hochland Russland</t>
  </si>
  <si>
    <t>Рольф Jaguar Land Rover</t>
  </si>
  <si>
    <t>DMI Rus</t>
  </si>
  <si>
    <t>Дочки-Сыночки</t>
  </si>
  <si>
    <t>Pososhok.ru</t>
  </si>
  <si>
    <t>Toyota Motor Rus</t>
  </si>
  <si>
    <t>Четыре лапы</t>
  </si>
  <si>
    <t>Peugeot Citroen Россия</t>
  </si>
  <si>
    <t>Bacardi Rus</t>
  </si>
  <si>
    <t>ИнтерЛаб</t>
  </si>
  <si>
    <t>LinguaLeo</t>
  </si>
  <si>
    <t>Мендан Групп</t>
  </si>
  <si>
    <t>Юнифарм</t>
  </si>
  <si>
    <t xml:space="preserve">А101 Девелопмент </t>
  </si>
  <si>
    <t>Bunge CIS</t>
  </si>
  <si>
    <t>Novartis Consumer Health</t>
  </si>
  <si>
    <t>Sun Pharmaceutical</t>
  </si>
  <si>
    <t>АвтоМолл</t>
  </si>
  <si>
    <t>Procter &amp; Gamble</t>
  </si>
  <si>
    <t>Lego</t>
  </si>
  <si>
    <t>Алвоген Фарма</t>
  </si>
  <si>
    <t>AB InBev</t>
  </si>
  <si>
    <t>Hubert Burda International</t>
  </si>
  <si>
    <t>Петрополь</t>
  </si>
  <si>
    <t>В.В.К.</t>
  </si>
  <si>
    <t>Фиттих-Клен</t>
  </si>
  <si>
    <t>Другое</t>
  </si>
  <si>
    <t>TV-dom</t>
  </si>
  <si>
    <t>DS Cosmetic</t>
  </si>
  <si>
    <t>Восточно-Европейская Дистрибьюторская Компания</t>
  </si>
  <si>
    <t>Лекарственные препараты и БАДы</t>
  </si>
  <si>
    <t>Образовательные услуги</t>
  </si>
  <si>
    <t>ТМГ Логистик</t>
  </si>
  <si>
    <t xml:space="preserve">УК Металлоинвест </t>
  </si>
  <si>
    <t>Российская стекольная компания</t>
  </si>
  <si>
    <t>УТС ТехноНИКОЛЬ</t>
  </si>
  <si>
    <t>AвтоDom</t>
  </si>
  <si>
    <t>МЕЧЕЛ-Энерго</t>
  </si>
  <si>
    <t xml:space="preserve">METRO Cash&amp;Carry </t>
  </si>
  <si>
    <t>О'Кей</t>
  </si>
  <si>
    <t>TVzavr</t>
  </si>
  <si>
    <t>Каро Премьер</t>
  </si>
  <si>
    <t>Медицинские услуги</t>
  </si>
  <si>
    <t>АВА-Петер</t>
  </si>
  <si>
    <t>Стома</t>
  </si>
  <si>
    <t>Девелопмент</t>
  </si>
  <si>
    <t>ГВСУ Риэлти</t>
  </si>
  <si>
    <t>Legenda Intelligent Development</t>
  </si>
  <si>
    <t>CitiBank</t>
  </si>
  <si>
    <t>Сторонники Партии «Единая Россия»</t>
  </si>
  <si>
    <t>НТВ-Плюс</t>
  </si>
  <si>
    <t>Детские Деревни SOS</t>
  </si>
  <si>
    <t>Сегмент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</si>
</sst>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0"/>
      <name val="Arial"/>
      <family val="2"/>
      <charset val="204"/>
    </font>
    <font>
      <u/>
      <sz val="11"/>
      <color theme="10"/>
      <name val="Calibri"/>
      <family val="2"/>
      <charset val="204"/>
    </font>
    <font>
      <sz val="10"/>
      <color rgb="FF000000"/>
      <name val="Arial"/>
      <family val="2"/>
      <charset val="204"/>
    </font>
    <font>
      <sz val="10"/>
      <color rgb="FF333333"/>
      <name val="Arial"/>
      <family val="2"/>
      <charset val="204"/>
    </font>
    <font>
      <sz val="1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11"/>
      <color theme="1"/>
      <name val="Calibri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theme="9" tint="0.79998168889431442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9"/>
      </left>
      <right style="thin">
        <color theme="9"/>
      </right>
      <top style="thin">
        <color theme="9"/>
      </top>
      <bottom style="thin">
        <color theme="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  <xf numFmtId="0" fontId="20" fillId="0" borderId="0"/>
    <xf numFmtId="0" fontId="21" fillId="0" borderId="0" applyNumberFormat="0" applyFill="0" applyBorder="0" applyAlignment="0" applyProtection="0">
      <alignment vertical="top"/>
      <protection locked="0"/>
    </xf>
    <xf numFmtId="0" fontId="22" fillId="0" borderId="0"/>
  </cellStyleXfs>
  <cellXfs count="24">
    <xf numFmtId="0" fontId="0" fillId="0" borderId="0" xfId="0"/>
    <xf numFmtId="0" fontId="0" fillId="0" borderId="11" xfId="0" applyBorder="1"/>
    <xf numFmtId="0" fontId="0" fillId="34" borderId="11" xfId="0" applyFill="1" applyBorder="1"/>
    <xf numFmtId="0" fontId="0" fillId="34" borderId="11" xfId="0" applyFont="1" applyFill="1" applyBorder="1" applyAlignment="1"/>
    <xf numFmtId="0" fontId="0" fillId="33" borderId="11" xfId="0" applyFont="1" applyFill="1" applyBorder="1" applyAlignment="1"/>
    <xf numFmtId="0" fontId="0" fillId="0" borderId="11" xfId="0" applyBorder="1" applyAlignment="1">
      <alignment horizontal="left"/>
    </xf>
    <xf numFmtId="0" fontId="18" fillId="0" borderId="11" xfId="0" applyFont="1" applyBorder="1" applyAlignment="1">
      <alignment vertical="center"/>
    </xf>
    <xf numFmtId="0" fontId="0" fillId="0" borderId="11" xfId="0" applyBorder="1" applyAlignment="1">
      <alignment vertical="center"/>
    </xf>
    <xf numFmtId="0" fontId="23" fillId="0" borderId="11" xfId="0" applyFont="1" applyBorder="1" applyAlignment="1">
      <alignment vertical="center"/>
    </xf>
    <xf numFmtId="0" fontId="24" fillId="0" borderId="11" xfId="0" applyFont="1" applyBorder="1"/>
    <xf numFmtId="0" fontId="16" fillId="0" borderId="11" xfId="0" applyFont="1" applyBorder="1"/>
    <xf numFmtId="0" fontId="25" fillId="0" borderId="11" xfId="0" applyFont="1" applyBorder="1"/>
    <xf numFmtId="0" fontId="25" fillId="33" borderId="10" xfId="0" applyFont="1" applyFill="1" applyBorder="1" applyAlignment="1"/>
    <xf numFmtId="0" fontId="25" fillId="34" borderId="10" xfId="0" applyFont="1" applyFill="1" applyBorder="1" applyAlignment="1"/>
    <xf numFmtId="0" fontId="0" fillId="0" borderId="12" xfId="0" applyBorder="1"/>
    <xf numFmtId="0" fontId="0" fillId="34" borderId="12" xfId="0" applyFont="1" applyFill="1" applyBorder="1" applyAlignment="1"/>
    <xf numFmtId="0" fontId="0" fillId="33" borderId="12" xfId="0" applyFont="1" applyFill="1" applyBorder="1" applyAlignment="1"/>
    <xf numFmtId="0" fontId="0" fillId="34" borderId="12" xfId="0" applyFill="1" applyBorder="1"/>
    <xf numFmtId="0" fontId="16" fillId="0" borderId="13" xfId="0" applyFont="1" applyBorder="1"/>
    <xf numFmtId="0" fontId="16" fillId="0" borderId="14" xfId="0" applyFont="1" applyBorder="1"/>
    <xf numFmtId="0" fontId="0" fillId="0" borderId="15" xfId="0" applyBorder="1"/>
    <xf numFmtId="0" fontId="0" fillId="0" borderId="16" xfId="0" applyBorder="1"/>
    <xf numFmtId="0" fontId="0" fillId="0" borderId="13" xfId="0" applyBorder="1"/>
    <xf numFmtId="0" fontId="26" fillId="0" borderId="13" xfId="0" applyFont="1" applyBorder="1"/>
  </cellXfs>
  <cellStyles count="46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Гиперссылка 2" xfId="44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Обычный 2" xfId="43"/>
    <cellStyle name="Обычный 3" xfId="42"/>
    <cellStyle name="Обычный 4" xfId="45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48"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mruColors>
      <color rgb="FFCC33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Таблица1" displayName="Таблица1" ref="A1:AT61" totalsRowCount="1" headerRowDxfId="47" headerRowBorderDxfId="46" tableBorderDxfId="45">
  <autoFilter ref="A1:AT60"/>
  <tableColumns count="46">
    <tableColumn id="46" name="Сегмент" dataDxfId="0"/>
    <tableColumn id="1" name="E-commerce" totalsRowFunction="count"/>
    <tableColumn id="2" name="Алкогольные напитки" totalsRowFunction="count" dataDxfId="44"/>
    <tableColumn id="3" name="Аудио, видео, кино и фототехника" totalsRowFunction="count" dataDxfId="43"/>
    <tableColumn id="4" name="Безалкогольные напитки" totalsRowFunction="count" dataDxfId="42"/>
    <tableColumn id="5" name="Бытовая техника" totalsRowFunction="count" dataDxfId="41"/>
    <tableColumn id="6" name="Бытовая химия" totalsRowFunction="count" dataDxfId="40"/>
    <tableColumn id="7" name="Госсектор" totalsRowFunction="count" dataDxfId="39"/>
    <tableColumn id="8" name="Девелопмент" totalsRowFunction="count" dataDxfId="38"/>
    <tableColumn id="9" name="Компьютерная техника и ПО" totalsRowFunction="count" dataDxfId="37"/>
    <tableColumn id="10" name="Кондитерские изделия" totalsRowFunction="count" dataDxfId="36"/>
    <tableColumn id="11" name="Лекарственные препараты и БАДы" totalsRowFunction="count" dataDxfId="35"/>
    <tableColumn id="12" name="Массовые мероприятия" totalsRowFunction="count" dataDxfId="34"/>
    <tableColumn id="13" name="Мебель и предметы интерьера" totalsRowFunction="count" dataDxfId="33"/>
    <tableColumn id="14" name="Медицинское оборудование и материалы" totalsRowFunction="count" dataDxfId="32"/>
    <tableColumn id="15" name="Медицинские услуги" totalsRowFunction="count" dataDxfId="31"/>
    <tableColumn id="16" name="Образовательные услуги" totalsRowFunction="count" dataDxfId="30"/>
    <tableColumn id="17" name="Общественно-спортивные организации" totalsRowFunction="count" dataDxfId="29"/>
    <tableColumn id="18" name="Одежда и обувь" totalsRowFunction="count" dataDxfId="28"/>
    <tableColumn id="19" name="Оргтехника и канцелярские товары" totalsRowFunction="count" dataDxfId="27"/>
    <tableColumn id="20" name="Парфюмерия" totalsRowFunction="count" dataDxfId="26"/>
    <tableColumn id="21" name="Продукты питания" totalsRowFunction="count" dataDxfId="25"/>
    <tableColumn id="22" name="Промышленное оборудование" totalsRowFunction="count" dataDxfId="24"/>
    <tableColumn id="23" name="Промышленные материалы" totalsRowFunction="count" dataDxfId="23"/>
    <tableColumn id="24" name="Спортивные товары" totalsRowFunction="count" dataDxfId="22"/>
    <tableColumn id="25" name="Средства массовой информации" totalsRowFunction="count" dataDxfId="21"/>
    <tableColumn id="26" name="Средства связи и оборудование" totalsRowFunction="count" dataDxfId="20"/>
    <tableColumn id="27" name="Строительные, отделочные материалы, сантехника" totalsRowFunction="count" dataDxfId="19"/>
    <tableColumn id="28" name="Табак, табачные изделия" totalsRowFunction="count" dataDxfId="18"/>
    <tableColumn id="29" name="Товары для детей" totalsRowFunction="count" dataDxfId="17"/>
    <tableColumn id="30" name="Товары для красоты и здоровья" totalsRowFunction="count" dataDxfId="16"/>
    <tableColumn id="31" name="Транспорт и сопутствующие товары" totalsRowFunction="count" dataDxfId="15"/>
    <tableColumn id="32" name="ТЭК" totalsRowFunction="count" dataDxfId="14"/>
    <tableColumn id="33" name="Услуги в области интернета" totalsRowFunction="count" dataDxfId="13"/>
    <tableColumn id="34" name="Услуги в области рекламы и маркетинга" totalsRowFunction="count" dataDxfId="12"/>
    <tableColumn id="35" name="Услуги в области торговли" totalsRowFunction="count" dataDxfId="11"/>
    <tableColumn id="36" name="Услуги индустрии развлечений" totalsRowFunction="count" dataDxfId="10"/>
    <tableColumn id="37" name="Услуги общественного питания" totalsRowFunction="count" dataDxfId="9"/>
    <tableColumn id="38" name="Услуги по строительству и ремонту" totalsRowFunction="count" dataDxfId="8"/>
    <tableColumn id="39" name="Услуги по туризму, спорту и отдыху" totalsRowFunction="count" dataDxfId="7"/>
    <tableColumn id="40" name="Услуги связи" totalsRowFunction="count" dataDxfId="6"/>
    <tableColumn id="41" name="Услуги страховые" totalsRowFunction="count" dataDxfId="5"/>
    <tableColumn id="42" name="Услуги транспортные" totalsRowFunction="count" dataDxfId="4"/>
    <tableColumn id="43" name="Услуги финансовые" totalsRowFunction="count" dataDxfId="3"/>
    <tableColumn id="44" name="Часы, ювелирные изделия" totalsRowFunction="count" dataDxfId="2"/>
    <tableColumn id="45" name="Другое" totalsRowFunction="count" dataDxfId="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61"/>
  <sheetViews>
    <sheetView tabSelected="1" topLeftCell="A25" zoomScale="85" zoomScaleNormal="85" workbookViewId="0">
      <selection activeCell="A2" sqref="A2:A60"/>
    </sheetView>
  </sheetViews>
  <sheetFormatPr defaultRowHeight="15" x14ac:dyDescent="0.25"/>
  <cols>
    <col min="1" max="45" width="18.7109375" style="1" customWidth="1"/>
    <col min="46" max="16384" width="9.140625" style="1"/>
  </cols>
  <sheetData>
    <row r="1" spans="1:46" s="10" customFormat="1" x14ac:dyDescent="0.25">
      <c r="A1" s="23" t="s">
        <v>554</v>
      </c>
      <c r="B1" s="18" t="s">
        <v>3</v>
      </c>
      <c r="C1" s="18" t="s">
        <v>1</v>
      </c>
      <c r="D1" s="18" t="s">
        <v>0</v>
      </c>
      <c r="E1" s="18" t="s">
        <v>51</v>
      </c>
      <c r="F1" s="18" t="s">
        <v>23</v>
      </c>
      <c r="G1" s="18" t="s">
        <v>87</v>
      </c>
      <c r="H1" s="18" t="s">
        <v>18</v>
      </c>
      <c r="I1" s="18" t="s">
        <v>547</v>
      </c>
      <c r="J1" s="18" t="s">
        <v>4</v>
      </c>
      <c r="K1" s="18" t="s">
        <v>2</v>
      </c>
      <c r="L1" s="18" t="s">
        <v>532</v>
      </c>
      <c r="M1" s="18" t="s">
        <v>85</v>
      </c>
      <c r="N1" s="18" t="s">
        <v>13</v>
      </c>
      <c r="O1" s="18" t="s">
        <v>101</v>
      </c>
      <c r="P1" s="18" t="s">
        <v>544</v>
      </c>
      <c r="Q1" s="18" t="s">
        <v>533</v>
      </c>
      <c r="R1" s="18" t="s">
        <v>118</v>
      </c>
      <c r="S1" s="18" t="s">
        <v>54</v>
      </c>
      <c r="T1" s="18" t="s">
        <v>435</v>
      </c>
      <c r="U1" s="18" t="s">
        <v>83</v>
      </c>
      <c r="V1" s="18" t="s">
        <v>33</v>
      </c>
      <c r="W1" s="18" t="s">
        <v>161</v>
      </c>
      <c r="X1" s="18" t="s">
        <v>30</v>
      </c>
      <c r="Y1" s="18" t="s">
        <v>136</v>
      </c>
      <c r="Z1" s="18" t="s">
        <v>80</v>
      </c>
      <c r="AA1" s="18" t="s">
        <v>44</v>
      </c>
      <c r="AB1" s="18" t="s">
        <v>82</v>
      </c>
      <c r="AC1" s="18" t="s">
        <v>437</v>
      </c>
      <c r="AD1" s="18" t="s">
        <v>63</v>
      </c>
      <c r="AE1" s="18" t="s">
        <v>11</v>
      </c>
      <c r="AF1" s="18" t="s">
        <v>19</v>
      </c>
      <c r="AG1" s="18" t="s">
        <v>436</v>
      </c>
      <c r="AH1" s="18" t="s">
        <v>38</v>
      </c>
      <c r="AI1" s="18" t="s">
        <v>98</v>
      </c>
      <c r="AJ1" s="18" t="s">
        <v>73</v>
      </c>
      <c r="AK1" s="18" t="s">
        <v>75</v>
      </c>
      <c r="AL1" s="18" t="s">
        <v>9</v>
      </c>
      <c r="AM1" s="18" t="s">
        <v>93</v>
      </c>
      <c r="AN1" s="18" t="s">
        <v>27</v>
      </c>
      <c r="AO1" s="18" t="s">
        <v>21</v>
      </c>
      <c r="AP1" s="18" t="s">
        <v>65</v>
      </c>
      <c r="AQ1" s="18" t="s">
        <v>40</v>
      </c>
      <c r="AR1" s="18" t="s">
        <v>6</v>
      </c>
      <c r="AS1" s="18" t="s">
        <v>145</v>
      </c>
      <c r="AT1" s="19" t="s">
        <v>528</v>
      </c>
    </row>
    <row r="2" spans="1:46" x14ac:dyDescent="0.25">
      <c r="A2" s="22">
        <v>1</v>
      </c>
      <c r="B2" s="1" t="s">
        <v>128</v>
      </c>
      <c r="C2" s="1" t="s">
        <v>523</v>
      </c>
      <c r="D2" s="1" t="s">
        <v>184</v>
      </c>
      <c r="E2" s="4" t="s">
        <v>396</v>
      </c>
      <c r="F2" s="1" t="s">
        <v>45</v>
      </c>
      <c r="G2" s="4" t="s">
        <v>210</v>
      </c>
      <c r="H2" s="4" t="s">
        <v>309</v>
      </c>
      <c r="I2" s="1" t="s">
        <v>219</v>
      </c>
      <c r="J2" s="2" t="s">
        <v>244</v>
      </c>
      <c r="K2" s="5" t="s">
        <v>137</v>
      </c>
      <c r="L2" s="4" t="s">
        <v>243</v>
      </c>
      <c r="M2" s="1" t="s">
        <v>368</v>
      </c>
      <c r="N2" s="4" t="s">
        <v>240</v>
      </c>
      <c r="O2" s="1" t="s">
        <v>495</v>
      </c>
      <c r="P2" s="1" t="s">
        <v>96</v>
      </c>
      <c r="Q2" s="1" t="s">
        <v>512</v>
      </c>
      <c r="R2" s="1" t="s">
        <v>345</v>
      </c>
      <c r="S2" s="3" t="s">
        <v>242</v>
      </c>
      <c r="T2" s="1" t="s">
        <v>29</v>
      </c>
      <c r="U2" s="1" t="s">
        <v>252</v>
      </c>
      <c r="V2" s="1" t="s">
        <v>138</v>
      </c>
      <c r="W2" s="1" t="s">
        <v>402</v>
      </c>
      <c r="X2" s="1" t="s">
        <v>444</v>
      </c>
      <c r="Y2" s="1" t="s">
        <v>239</v>
      </c>
      <c r="Z2" s="1" t="s">
        <v>119</v>
      </c>
      <c r="AA2" s="1" t="s">
        <v>365</v>
      </c>
      <c r="AB2" s="1" t="s">
        <v>234</v>
      </c>
      <c r="AC2" s="3" t="s">
        <v>259</v>
      </c>
      <c r="AD2" s="1" t="s">
        <v>62</v>
      </c>
      <c r="AE2" s="1" t="s">
        <v>10</v>
      </c>
      <c r="AF2" s="1" t="s">
        <v>538</v>
      </c>
      <c r="AG2" s="1" t="s">
        <v>308</v>
      </c>
      <c r="AH2" s="1" t="s">
        <v>470</v>
      </c>
      <c r="AI2" s="1" t="s">
        <v>164</v>
      </c>
      <c r="AJ2" s="3" t="s">
        <v>257</v>
      </c>
      <c r="AK2" s="1" t="s">
        <v>231</v>
      </c>
      <c r="AL2" s="1" t="s">
        <v>448</v>
      </c>
      <c r="AM2" s="1" t="s">
        <v>327</v>
      </c>
      <c r="AN2" s="1" t="s">
        <v>50</v>
      </c>
      <c r="AO2" s="1" t="s">
        <v>183</v>
      </c>
      <c r="AP2" s="1" t="s">
        <v>363</v>
      </c>
      <c r="AQ2" s="1" t="s">
        <v>230</v>
      </c>
      <c r="AR2" s="1" t="s">
        <v>199</v>
      </c>
      <c r="AS2" s="6" t="s">
        <v>272</v>
      </c>
      <c r="AT2" s="14" t="s">
        <v>440</v>
      </c>
    </row>
    <row r="3" spans="1:46" x14ac:dyDescent="0.25">
      <c r="A3" s="1">
        <v>2</v>
      </c>
      <c r="B3" s="1" t="s">
        <v>241</v>
      </c>
      <c r="C3" s="1" t="s">
        <v>510</v>
      </c>
      <c r="D3" s="1" t="s">
        <v>251</v>
      </c>
      <c r="E3" s="3" t="s">
        <v>35</v>
      </c>
      <c r="F3" s="1" t="s">
        <v>402</v>
      </c>
      <c r="G3" s="1" t="s">
        <v>520</v>
      </c>
      <c r="H3" s="1" t="s">
        <v>388</v>
      </c>
      <c r="I3" s="1" t="s">
        <v>477</v>
      </c>
      <c r="J3" s="1" t="s">
        <v>251</v>
      </c>
      <c r="K3" s="3" t="s">
        <v>420</v>
      </c>
      <c r="L3" s="1" t="s">
        <v>70</v>
      </c>
      <c r="M3" s="1" t="s">
        <v>438</v>
      </c>
      <c r="N3" s="1" t="s">
        <v>504</v>
      </c>
      <c r="O3" s="3" t="s">
        <v>275</v>
      </c>
      <c r="P3" s="1" t="s">
        <v>545</v>
      </c>
      <c r="Q3" s="1" t="s">
        <v>196</v>
      </c>
      <c r="R3" s="1" t="s">
        <v>346</v>
      </c>
      <c r="S3" s="1" t="s">
        <v>213</v>
      </c>
      <c r="T3" s="1" t="s">
        <v>135</v>
      </c>
      <c r="U3" s="1" t="s">
        <v>159</v>
      </c>
      <c r="V3" s="1" t="s">
        <v>516</v>
      </c>
      <c r="W3" s="3" t="s">
        <v>276</v>
      </c>
      <c r="X3" s="1" t="s">
        <v>100</v>
      </c>
      <c r="Y3" s="1" t="s">
        <v>279</v>
      </c>
      <c r="Z3" s="1" t="s">
        <v>380</v>
      </c>
      <c r="AA3" s="1" t="s">
        <v>441</v>
      </c>
      <c r="AB3" s="1" t="s">
        <v>81</v>
      </c>
      <c r="AC3" s="1" t="s">
        <v>134</v>
      </c>
      <c r="AD3" s="1" t="s">
        <v>521</v>
      </c>
      <c r="AE3" s="1" t="s">
        <v>160</v>
      </c>
      <c r="AF3" s="1" t="s">
        <v>140</v>
      </c>
      <c r="AG3" s="1" t="s">
        <v>539</v>
      </c>
      <c r="AH3" s="1" t="s">
        <v>181</v>
      </c>
      <c r="AI3" s="1" t="s">
        <v>14</v>
      </c>
      <c r="AJ3" s="4" t="s">
        <v>267</v>
      </c>
      <c r="AK3" s="1" t="s">
        <v>42</v>
      </c>
      <c r="AL3" s="3" t="s">
        <v>246</v>
      </c>
      <c r="AM3" s="4" t="s">
        <v>329</v>
      </c>
      <c r="AN3" s="1" t="s">
        <v>152</v>
      </c>
      <c r="AO3" s="1" t="s">
        <v>91</v>
      </c>
      <c r="AP3" s="1" t="s">
        <v>150</v>
      </c>
      <c r="AQ3" s="1" t="s">
        <v>95</v>
      </c>
      <c r="AR3" s="1" t="s">
        <v>550</v>
      </c>
      <c r="AS3" s="1" t="s">
        <v>144</v>
      </c>
      <c r="AT3" s="14" t="s">
        <v>168</v>
      </c>
    </row>
    <row r="4" spans="1:46" x14ac:dyDescent="0.25">
      <c r="A4" s="2">
        <v>3</v>
      </c>
      <c r="B4" s="2" t="s">
        <v>169</v>
      </c>
      <c r="C4" s="1" t="s">
        <v>476</v>
      </c>
      <c r="D4" s="1" t="s">
        <v>194</v>
      </c>
      <c r="E4" s="1" t="s">
        <v>228</v>
      </c>
      <c r="F4" s="1" t="s">
        <v>195</v>
      </c>
      <c r="G4" s="1" t="s">
        <v>86</v>
      </c>
      <c r="H4" s="1" t="s">
        <v>468</v>
      </c>
      <c r="I4" s="1" t="s">
        <v>549</v>
      </c>
      <c r="J4" s="1" t="s">
        <v>116</v>
      </c>
      <c r="K4" s="1" t="s">
        <v>141</v>
      </c>
      <c r="L4" s="1" t="s">
        <v>453</v>
      </c>
      <c r="N4" s="1" t="s">
        <v>12</v>
      </c>
      <c r="O4" s="1" t="s">
        <v>198</v>
      </c>
      <c r="P4" s="1" t="s">
        <v>496</v>
      </c>
      <c r="Q4" s="1" t="s">
        <v>177</v>
      </c>
      <c r="R4" s="1" t="s">
        <v>395</v>
      </c>
      <c r="S4" s="1" t="s">
        <v>53</v>
      </c>
      <c r="T4" s="1" t="s">
        <v>127</v>
      </c>
      <c r="U4" s="3" t="s">
        <v>197</v>
      </c>
      <c r="V4" s="1" t="s">
        <v>205</v>
      </c>
      <c r="W4" s="3" t="s">
        <v>426</v>
      </c>
      <c r="X4" s="1" t="s">
        <v>535</v>
      </c>
      <c r="Y4" s="1" t="s">
        <v>383</v>
      </c>
      <c r="Z4" s="1" t="s">
        <v>524</v>
      </c>
      <c r="AA4" s="1" t="s">
        <v>132</v>
      </c>
      <c r="AB4" s="3" t="s">
        <v>277</v>
      </c>
      <c r="AC4" s="1" t="s">
        <v>233</v>
      </c>
      <c r="AE4" s="1" t="s">
        <v>39</v>
      </c>
      <c r="AF4" s="1" t="s">
        <v>200</v>
      </c>
      <c r="AG4" s="1" t="s">
        <v>385</v>
      </c>
      <c r="AH4" s="1" t="s">
        <v>227</v>
      </c>
      <c r="AI4" s="6" t="s">
        <v>99</v>
      </c>
      <c r="AJ4" s="1" t="s">
        <v>540</v>
      </c>
      <c r="AK4" s="3" t="s">
        <v>248</v>
      </c>
      <c r="AL4" s="4" t="s">
        <v>265</v>
      </c>
      <c r="AM4" s="1" t="s">
        <v>92</v>
      </c>
      <c r="AN4" s="1" t="s">
        <v>107</v>
      </c>
      <c r="AO4" s="1" t="s">
        <v>64</v>
      </c>
      <c r="AP4" s="1" t="s">
        <v>328</v>
      </c>
      <c r="AQ4" s="1" t="s">
        <v>175</v>
      </c>
      <c r="AR4" s="4" t="s">
        <v>255</v>
      </c>
      <c r="AS4" s="1" t="s">
        <v>498</v>
      </c>
      <c r="AT4" s="15" t="s">
        <v>273</v>
      </c>
    </row>
    <row r="5" spans="1:46" x14ac:dyDescent="0.25">
      <c r="A5" s="22">
        <v>4</v>
      </c>
      <c r="B5" s="3" t="s">
        <v>249</v>
      </c>
      <c r="C5" s="1" t="s">
        <v>458</v>
      </c>
      <c r="D5" s="1" t="s">
        <v>139</v>
      </c>
      <c r="E5" s="1" t="s">
        <v>456</v>
      </c>
      <c r="F5" s="1" t="s">
        <v>237</v>
      </c>
      <c r="G5" s="1" t="s">
        <v>288</v>
      </c>
      <c r="H5" s="1" t="s">
        <v>431</v>
      </c>
      <c r="I5" s="1" t="s">
        <v>270</v>
      </c>
      <c r="J5" s="1" t="s">
        <v>467</v>
      </c>
      <c r="K5" s="1" t="s">
        <v>192</v>
      </c>
      <c r="L5" s="3" t="s">
        <v>253</v>
      </c>
      <c r="N5" s="3" t="s">
        <v>261</v>
      </c>
      <c r="P5" s="1" t="s">
        <v>34</v>
      </c>
      <c r="Q5" s="1" t="s">
        <v>105</v>
      </c>
      <c r="R5" s="1" t="s">
        <v>344</v>
      </c>
      <c r="S5" s="1" t="s">
        <v>215</v>
      </c>
      <c r="U5" s="1" t="s">
        <v>433</v>
      </c>
      <c r="V5" s="1" t="s">
        <v>442</v>
      </c>
      <c r="W5" s="1" t="s">
        <v>534</v>
      </c>
      <c r="X5" s="1" t="s">
        <v>406</v>
      </c>
      <c r="Y5" s="1" t="s">
        <v>176</v>
      </c>
      <c r="Z5" s="1" t="s">
        <v>203</v>
      </c>
      <c r="AA5" s="1" t="s">
        <v>278</v>
      </c>
      <c r="AB5" s="1" t="s">
        <v>526</v>
      </c>
      <c r="AE5" s="1" t="s">
        <v>408</v>
      </c>
      <c r="AF5" s="4" t="s">
        <v>245</v>
      </c>
      <c r="AG5" s="1" t="s">
        <v>154</v>
      </c>
      <c r="AH5" s="1" t="s">
        <v>445</v>
      </c>
      <c r="AI5" s="1" t="s">
        <v>49</v>
      </c>
      <c r="AJ5" s="1" t="s">
        <v>25</v>
      </c>
      <c r="AK5" s="1" t="s">
        <v>452</v>
      </c>
      <c r="AL5" s="1" t="s">
        <v>88</v>
      </c>
      <c r="AN5" s="1" t="s">
        <v>193</v>
      </c>
      <c r="AO5" s="3" t="s">
        <v>129</v>
      </c>
      <c r="AP5" s="1" t="s">
        <v>421</v>
      </c>
      <c r="AQ5" s="1" t="s">
        <v>298</v>
      </c>
      <c r="AR5" s="1" t="s">
        <v>146</v>
      </c>
      <c r="AT5" s="16" t="s">
        <v>274</v>
      </c>
    </row>
    <row r="6" spans="1:46" x14ac:dyDescent="0.25">
      <c r="A6" s="1">
        <v>5</v>
      </c>
      <c r="B6" s="1" t="s">
        <v>106</v>
      </c>
      <c r="C6" s="1" t="s">
        <v>325</v>
      </c>
      <c r="D6" s="1" t="s">
        <v>428</v>
      </c>
      <c r="E6" s="1" t="s">
        <v>488</v>
      </c>
      <c r="F6" s="1" t="s">
        <v>266</v>
      </c>
      <c r="H6" s="1" t="s">
        <v>111</v>
      </c>
      <c r="I6" s="1" t="s">
        <v>94</v>
      </c>
      <c r="J6" s="4" t="s">
        <v>256</v>
      </c>
      <c r="L6" s="1" t="s">
        <v>473</v>
      </c>
      <c r="N6" s="3" t="s">
        <v>292</v>
      </c>
      <c r="P6" s="1" t="s">
        <v>156</v>
      </c>
      <c r="R6" s="1" t="s">
        <v>391</v>
      </c>
      <c r="S6" s="1" t="s">
        <v>401</v>
      </c>
      <c r="U6" s="1" t="s">
        <v>124</v>
      </c>
      <c r="V6" s="1" t="s">
        <v>125</v>
      </c>
      <c r="W6" s="1" t="s">
        <v>403</v>
      </c>
      <c r="X6" s="1" t="s">
        <v>209</v>
      </c>
      <c r="Z6" s="1" t="s">
        <v>400</v>
      </c>
      <c r="AA6" s="4" t="s">
        <v>285</v>
      </c>
      <c r="AB6" s="1" t="s">
        <v>485</v>
      </c>
      <c r="AE6" s="3" t="s">
        <v>250</v>
      </c>
      <c r="AF6" s="4" t="s">
        <v>247</v>
      </c>
      <c r="AG6" s="1" t="s">
        <v>209</v>
      </c>
      <c r="AH6" s="1" t="s">
        <v>416</v>
      </c>
      <c r="AI6" s="1" t="s">
        <v>113</v>
      </c>
      <c r="AJ6" s="1" t="s">
        <v>501</v>
      </c>
      <c r="AK6" s="1" t="s">
        <v>74</v>
      </c>
      <c r="AN6" s="1" t="s">
        <v>56</v>
      </c>
      <c r="AO6" s="1" t="s">
        <v>20</v>
      </c>
      <c r="AP6" s="1" t="s">
        <v>104</v>
      </c>
      <c r="AQ6" s="1" t="s">
        <v>326</v>
      </c>
      <c r="AR6" s="1" t="s">
        <v>357</v>
      </c>
      <c r="AT6" s="14" t="s">
        <v>217</v>
      </c>
    </row>
    <row r="7" spans="1:46" x14ac:dyDescent="0.25">
      <c r="A7" s="2">
        <v>6</v>
      </c>
      <c r="B7" s="4" t="s">
        <v>530</v>
      </c>
      <c r="C7" s="1" t="s">
        <v>531</v>
      </c>
      <c r="D7" s="1" t="s">
        <v>398</v>
      </c>
      <c r="F7" s="1" t="s">
        <v>22</v>
      </c>
      <c r="H7" s="1" t="s">
        <v>17</v>
      </c>
      <c r="I7" s="1" t="s">
        <v>207</v>
      </c>
      <c r="J7" s="1" t="s">
        <v>68</v>
      </c>
      <c r="L7" s="1" t="s">
        <v>108</v>
      </c>
      <c r="N7" s="1" t="s">
        <v>387</v>
      </c>
      <c r="P7" s="1" t="s">
        <v>198</v>
      </c>
      <c r="S7" s="1" t="s">
        <v>263</v>
      </c>
      <c r="V7" s="1" t="s">
        <v>502</v>
      </c>
      <c r="W7" s="1" t="s">
        <v>223</v>
      </c>
      <c r="Z7" s="1" t="s">
        <v>370</v>
      </c>
      <c r="AA7" s="1" t="s">
        <v>43</v>
      </c>
      <c r="AB7" s="1" t="s">
        <v>190</v>
      </c>
      <c r="AE7" s="4" t="s">
        <v>210</v>
      </c>
      <c r="AF7" s="1" t="s">
        <v>180</v>
      </c>
      <c r="AG7" s="1" t="s">
        <v>342</v>
      </c>
      <c r="AH7" s="1" t="s">
        <v>364</v>
      </c>
      <c r="AI7" s="2" t="s">
        <v>171</v>
      </c>
      <c r="AJ7" s="1" t="s">
        <v>423</v>
      </c>
      <c r="AK7" s="4" t="s">
        <v>281</v>
      </c>
      <c r="AN7" s="1" t="s">
        <v>260</v>
      </c>
      <c r="AO7" s="1" t="s">
        <v>316</v>
      </c>
      <c r="AP7" s="1" t="s">
        <v>185</v>
      </c>
      <c r="AR7" s="3" t="s">
        <v>373</v>
      </c>
      <c r="AT7" s="14" t="s">
        <v>491</v>
      </c>
    </row>
    <row r="8" spans="1:46" x14ac:dyDescent="0.25">
      <c r="A8" s="22">
        <v>7</v>
      </c>
      <c r="B8" s="1" t="s">
        <v>457</v>
      </c>
      <c r="C8" s="1" t="s">
        <v>355</v>
      </c>
      <c r="F8" s="1" t="s">
        <v>153</v>
      </c>
      <c r="H8" s="1" t="s">
        <v>471</v>
      </c>
      <c r="I8" s="1" t="s">
        <v>24</v>
      </c>
      <c r="J8" s="1" t="s">
        <v>142</v>
      </c>
      <c r="L8" s="3" t="s">
        <v>262</v>
      </c>
      <c r="N8" s="1" t="s">
        <v>84</v>
      </c>
      <c r="P8" s="1" t="s">
        <v>511</v>
      </c>
      <c r="S8" s="1" t="s">
        <v>405</v>
      </c>
      <c r="V8" s="1" t="s">
        <v>32</v>
      </c>
      <c r="W8" s="1" t="s">
        <v>340</v>
      </c>
      <c r="Z8" s="1" t="s">
        <v>188</v>
      </c>
      <c r="AB8" s="1" t="s">
        <v>338</v>
      </c>
      <c r="AE8" s="1" t="s">
        <v>224</v>
      </c>
      <c r="AF8" s="1" t="s">
        <v>500</v>
      </c>
      <c r="AH8" s="1" t="s">
        <v>221</v>
      </c>
      <c r="AI8" s="1" t="s">
        <v>392</v>
      </c>
      <c r="AJ8" s="1" t="s">
        <v>76</v>
      </c>
      <c r="AK8" s="1" t="s">
        <v>494</v>
      </c>
      <c r="AN8" s="1" t="s">
        <v>167</v>
      </c>
      <c r="AO8" s="1" t="s">
        <v>37</v>
      </c>
      <c r="AR8" s="1" t="s">
        <v>297</v>
      </c>
      <c r="AT8" s="15" t="s">
        <v>283</v>
      </c>
    </row>
    <row r="9" spans="1:46" x14ac:dyDescent="0.25">
      <c r="A9" s="1">
        <v>8</v>
      </c>
      <c r="B9" s="1" t="s">
        <v>147</v>
      </c>
      <c r="C9" s="1" t="s">
        <v>143</v>
      </c>
      <c r="F9" s="1" t="s">
        <v>220</v>
      </c>
      <c r="I9" s="3" t="s">
        <v>280</v>
      </c>
      <c r="J9" s="1" t="s">
        <v>158</v>
      </c>
      <c r="L9" s="6" t="s">
        <v>378</v>
      </c>
      <c r="N9" s="1" t="s">
        <v>374</v>
      </c>
      <c r="P9" s="1" t="s">
        <v>417</v>
      </c>
      <c r="S9" s="3" t="s">
        <v>264</v>
      </c>
      <c r="V9" s="1" t="s">
        <v>472</v>
      </c>
      <c r="Z9" s="1" t="s">
        <v>216</v>
      </c>
      <c r="AB9" s="3" t="s">
        <v>536</v>
      </c>
      <c r="AE9" s="6" t="s">
        <v>415</v>
      </c>
      <c r="AF9" s="6" t="s">
        <v>367</v>
      </c>
      <c r="AH9" s="1" t="s">
        <v>28</v>
      </c>
      <c r="AI9" s="1" t="s">
        <v>386</v>
      </c>
      <c r="AJ9" s="1" t="s">
        <v>433</v>
      </c>
      <c r="AK9" s="2" t="s">
        <v>542</v>
      </c>
      <c r="AN9" s="1" t="s">
        <v>163</v>
      </c>
      <c r="AO9" s="1" t="s">
        <v>321</v>
      </c>
      <c r="AR9" s="6" t="s">
        <v>429</v>
      </c>
      <c r="AT9" s="14" t="s">
        <v>312</v>
      </c>
    </row>
    <row r="10" spans="1:46" x14ac:dyDescent="0.25">
      <c r="A10" s="2">
        <v>9</v>
      </c>
      <c r="B10" s="1" t="s">
        <v>31</v>
      </c>
      <c r="F10" s="1" t="s">
        <v>291</v>
      </c>
      <c r="I10" s="1" t="s">
        <v>36</v>
      </c>
      <c r="J10" s="1" t="s">
        <v>130</v>
      </c>
      <c r="L10" s="1" t="s">
        <v>517</v>
      </c>
      <c r="N10" s="1" t="s">
        <v>479</v>
      </c>
      <c r="P10" s="1" t="s">
        <v>218</v>
      </c>
      <c r="S10" s="1" t="s">
        <v>60</v>
      </c>
      <c r="V10" s="1" t="s">
        <v>454</v>
      </c>
      <c r="Z10" s="1" t="s">
        <v>109</v>
      </c>
      <c r="AB10" s="1" t="s">
        <v>399</v>
      </c>
      <c r="AE10" s="3" t="s">
        <v>197</v>
      </c>
      <c r="AF10" s="1" t="s">
        <v>465</v>
      </c>
      <c r="AJ10" s="1" t="s">
        <v>120</v>
      </c>
      <c r="AK10" s="1" t="s">
        <v>424</v>
      </c>
      <c r="AN10" s="1" t="s">
        <v>461</v>
      </c>
      <c r="AO10" s="4" t="s">
        <v>162</v>
      </c>
      <c r="AR10" s="1" t="s">
        <v>490</v>
      </c>
      <c r="AT10" s="14" t="s">
        <v>553</v>
      </c>
    </row>
    <row r="11" spans="1:46" x14ac:dyDescent="0.25">
      <c r="A11" s="22">
        <v>10</v>
      </c>
      <c r="B11" s="1" t="s">
        <v>258</v>
      </c>
      <c r="I11" s="1" t="s">
        <v>515</v>
      </c>
      <c r="J11" s="1" t="s">
        <v>227</v>
      </c>
      <c r="L11" s="1" t="s">
        <v>375</v>
      </c>
      <c r="N11" s="1" t="s">
        <v>482</v>
      </c>
      <c r="P11" s="1" t="s">
        <v>334</v>
      </c>
      <c r="S11" s="1" t="s">
        <v>182</v>
      </c>
      <c r="V11" s="1" t="s">
        <v>148</v>
      </c>
      <c r="Z11" s="1" t="s">
        <v>172</v>
      </c>
      <c r="AB11" s="4" t="s">
        <v>339</v>
      </c>
      <c r="AE11" s="1" t="s">
        <v>226</v>
      </c>
      <c r="AF11" s="1" t="s">
        <v>212</v>
      </c>
      <c r="AJ11" s="1" t="s">
        <v>121</v>
      </c>
      <c r="AK11" s="1" t="s">
        <v>493</v>
      </c>
      <c r="AN11" s="1" t="s">
        <v>48</v>
      </c>
      <c r="AO11" s="1" t="s">
        <v>114</v>
      </c>
      <c r="AR11" s="1" t="s">
        <v>307</v>
      </c>
      <c r="AT11" s="14" t="s">
        <v>319</v>
      </c>
    </row>
    <row r="12" spans="1:46" x14ac:dyDescent="0.25">
      <c r="A12" s="1">
        <v>11</v>
      </c>
      <c r="B12" s="1" t="s">
        <v>47</v>
      </c>
      <c r="I12" s="1" t="s">
        <v>443</v>
      </c>
      <c r="J12" s="1" t="s">
        <v>469</v>
      </c>
      <c r="L12" s="6" t="s">
        <v>371</v>
      </c>
      <c r="N12" s="1" t="s">
        <v>318</v>
      </c>
      <c r="P12" s="1" t="s">
        <v>546</v>
      </c>
      <c r="S12" s="6" t="s">
        <v>394</v>
      </c>
      <c r="V12" s="4" t="s">
        <v>271</v>
      </c>
      <c r="Z12" s="1" t="s">
        <v>372</v>
      </c>
      <c r="AB12" s="1" t="s">
        <v>57</v>
      </c>
      <c r="AE12" s="1" t="s">
        <v>520</v>
      </c>
      <c r="AF12" s="1" t="s">
        <v>254</v>
      </c>
      <c r="AJ12" s="1" t="s">
        <v>214</v>
      </c>
      <c r="AK12" s="1" t="s">
        <v>232</v>
      </c>
      <c r="AN12" s="1" t="s">
        <v>26</v>
      </c>
      <c r="AO12" s="1" t="s">
        <v>16</v>
      </c>
      <c r="AR12" s="1" t="s">
        <v>7</v>
      </c>
      <c r="AT12" s="14" t="s">
        <v>447</v>
      </c>
    </row>
    <row r="13" spans="1:46" x14ac:dyDescent="0.25">
      <c r="A13" s="2">
        <v>12</v>
      </c>
      <c r="B13" s="1" t="s">
        <v>102</v>
      </c>
      <c r="I13" s="1" t="s">
        <v>90</v>
      </c>
      <c r="J13" s="1" t="s">
        <v>179</v>
      </c>
      <c r="L13" s="1" t="s">
        <v>202</v>
      </c>
      <c r="N13" s="1" t="s">
        <v>397</v>
      </c>
      <c r="S13" s="1" t="s">
        <v>466</v>
      </c>
      <c r="V13" s="1" t="s">
        <v>78</v>
      </c>
      <c r="AB13" s="1" t="s">
        <v>537</v>
      </c>
      <c r="AE13" s="1" t="s">
        <v>450</v>
      </c>
      <c r="AF13" s="3" t="s">
        <v>489</v>
      </c>
      <c r="AJ13" s="1" t="s">
        <v>323</v>
      </c>
      <c r="AK13" s="1" t="s">
        <v>543</v>
      </c>
      <c r="AN13" s="6" t="s">
        <v>284</v>
      </c>
      <c r="AO13" s="1" t="s">
        <v>8</v>
      </c>
      <c r="AR13" s="2" t="s">
        <v>299</v>
      </c>
      <c r="AT13" s="15" t="s">
        <v>324</v>
      </c>
    </row>
    <row r="14" spans="1:46" x14ac:dyDescent="0.25">
      <c r="A14" s="22">
        <v>13</v>
      </c>
      <c r="B14" s="1" t="s">
        <v>71</v>
      </c>
      <c r="I14" s="4" t="s">
        <v>306</v>
      </c>
      <c r="L14" s="1" t="s">
        <v>518</v>
      </c>
      <c r="N14" s="1" t="s">
        <v>381</v>
      </c>
      <c r="S14" s="1" t="s">
        <v>235</v>
      </c>
      <c r="V14" s="1" t="s">
        <v>460</v>
      </c>
      <c r="AB14" s="1" t="s">
        <v>343</v>
      </c>
      <c r="AE14" s="9" t="s">
        <v>201</v>
      </c>
      <c r="AF14" s="1" t="s">
        <v>187</v>
      </c>
      <c r="AJ14" s="1" t="s">
        <v>541</v>
      </c>
      <c r="AK14" s="4" t="s">
        <v>337</v>
      </c>
      <c r="AN14" s="1" t="s">
        <v>286</v>
      </c>
      <c r="AO14" s="1" t="s">
        <v>221</v>
      </c>
      <c r="AR14" s="1" t="s">
        <v>303</v>
      </c>
      <c r="AT14" s="14" t="s">
        <v>552</v>
      </c>
    </row>
    <row r="15" spans="1:46" x14ac:dyDescent="0.25">
      <c r="A15" s="1">
        <v>14</v>
      </c>
      <c r="B15" s="1" t="s">
        <v>506</v>
      </c>
      <c r="I15" s="8" t="s">
        <v>412</v>
      </c>
      <c r="L15" s="1" t="s">
        <v>462</v>
      </c>
      <c r="N15" s="1" t="s">
        <v>411</v>
      </c>
      <c r="V15" s="1" t="s">
        <v>225</v>
      </c>
      <c r="AE15" s="1" t="s">
        <v>483</v>
      </c>
      <c r="AF15" s="4" t="s">
        <v>492</v>
      </c>
      <c r="AJ15" s="1" t="s">
        <v>354</v>
      </c>
      <c r="AK15" s="1" t="s">
        <v>413</v>
      </c>
      <c r="AN15" s="3" t="s">
        <v>287</v>
      </c>
      <c r="AR15" s="1" t="s">
        <v>304</v>
      </c>
      <c r="AT15" s="14" t="s">
        <v>425</v>
      </c>
    </row>
    <row r="16" spans="1:46" x14ac:dyDescent="0.25">
      <c r="A16" s="2">
        <v>15</v>
      </c>
      <c r="B16" s="2" t="s">
        <v>529</v>
      </c>
      <c r="I16" s="1" t="s">
        <v>459</v>
      </c>
      <c r="L16" s="4" t="s">
        <v>289</v>
      </c>
      <c r="N16" s="1" t="s">
        <v>351</v>
      </c>
      <c r="V16" s="1" t="s">
        <v>314</v>
      </c>
      <c r="AF16" s="1" t="s">
        <v>15</v>
      </c>
      <c r="AJ16" s="1" t="s">
        <v>72</v>
      </c>
      <c r="AK16" s="1" t="s">
        <v>390</v>
      </c>
      <c r="AN16" s="1" t="s">
        <v>497</v>
      </c>
      <c r="AR16" s="1" t="s">
        <v>359</v>
      </c>
      <c r="AT16" s="17" t="s">
        <v>551</v>
      </c>
    </row>
    <row r="17" spans="1:46" x14ac:dyDescent="0.25">
      <c r="A17" s="22">
        <v>16</v>
      </c>
      <c r="B17" s="4" t="s">
        <v>427</v>
      </c>
      <c r="I17" s="1" t="s">
        <v>548</v>
      </c>
      <c r="L17" s="1" t="s">
        <v>358</v>
      </c>
      <c r="V17" s="1" t="s">
        <v>110</v>
      </c>
      <c r="AF17" s="4" t="s">
        <v>422</v>
      </c>
      <c r="AJ17" s="1" t="s">
        <v>366</v>
      </c>
      <c r="AN17" s="1" t="s">
        <v>389</v>
      </c>
      <c r="AR17" s="1" t="s">
        <v>115</v>
      </c>
      <c r="AT17" s="14" t="s">
        <v>527</v>
      </c>
    </row>
    <row r="18" spans="1:46" x14ac:dyDescent="0.25">
      <c r="A18" s="1">
        <v>17</v>
      </c>
      <c r="B18" s="1" t="s">
        <v>174</v>
      </c>
      <c r="I18" s="1" t="s">
        <v>189</v>
      </c>
      <c r="L18" s="1" t="s">
        <v>522</v>
      </c>
      <c r="AF18" s="1" t="s">
        <v>356</v>
      </c>
      <c r="AJ18" s="1" t="s">
        <v>117</v>
      </c>
      <c r="AN18" s="1" t="s">
        <v>393</v>
      </c>
      <c r="AR18" s="1" t="s">
        <v>5</v>
      </c>
      <c r="AT18" s="16" t="s">
        <v>347</v>
      </c>
    </row>
    <row r="19" spans="1:46" x14ac:dyDescent="0.25">
      <c r="A19" s="2">
        <v>18</v>
      </c>
      <c r="B19" s="1" t="s">
        <v>484</v>
      </c>
      <c r="I19" s="1" t="s">
        <v>311</v>
      </c>
      <c r="L19" s="1" t="s">
        <v>165</v>
      </c>
      <c r="AF19" s="1" t="s">
        <v>434</v>
      </c>
      <c r="AJ19" s="1" t="s">
        <v>131</v>
      </c>
      <c r="AN19" s="1" t="s">
        <v>317</v>
      </c>
      <c r="AR19" s="1" t="s">
        <v>69</v>
      </c>
      <c r="AT19" s="14" t="s">
        <v>508</v>
      </c>
    </row>
    <row r="20" spans="1:46" x14ac:dyDescent="0.25">
      <c r="A20" s="22">
        <v>19</v>
      </c>
      <c r="B20" s="3" t="s">
        <v>305</v>
      </c>
      <c r="I20" s="1" t="s">
        <v>186</v>
      </c>
      <c r="L20" s="1" t="s">
        <v>486</v>
      </c>
      <c r="AF20" s="1" t="s">
        <v>61</v>
      </c>
      <c r="AJ20" s="1" t="s">
        <v>350</v>
      </c>
      <c r="AN20" s="4" t="s">
        <v>322</v>
      </c>
      <c r="AR20" s="1" t="s">
        <v>377</v>
      </c>
      <c r="AT20" s="14"/>
    </row>
    <row r="21" spans="1:46" x14ac:dyDescent="0.25">
      <c r="A21" s="1">
        <v>20</v>
      </c>
      <c r="B21" s="1" t="s">
        <v>449</v>
      </c>
      <c r="I21" s="1" t="s">
        <v>315</v>
      </c>
      <c r="L21" s="1" t="s">
        <v>432</v>
      </c>
      <c r="AF21" s="4" t="s">
        <v>268</v>
      </c>
      <c r="AN21" s="1" t="s">
        <v>67</v>
      </c>
      <c r="AR21" s="1" t="s">
        <v>103</v>
      </c>
      <c r="AT21" s="14"/>
    </row>
    <row r="22" spans="1:46" x14ac:dyDescent="0.25">
      <c r="A22" s="2">
        <v>21</v>
      </c>
      <c r="B22" s="1" t="s">
        <v>384</v>
      </c>
      <c r="I22" s="1" t="s">
        <v>409</v>
      </c>
      <c r="L22" s="1" t="s">
        <v>123</v>
      </c>
      <c r="AF22" s="4" t="s">
        <v>379</v>
      </c>
      <c r="AN22" s="1" t="s">
        <v>112</v>
      </c>
      <c r="AR22" s="1" t="s">
        <v>211</v>
      </c>
      <c r="AT22" s="14"/>
    </row>
    <row r="23" spans="1:46" x14ac:dyDescent="0.25">
      <c r="A23" s="22">
        <v>22</v>
      </c>
      <c r="B23" s="1" t="s">
        <v>505</v>
      </c>
      <c r="I23" s="1" t="s">
        <v>222</v>
      </c>
      <c r="L23" s="1" t="s">
        <v>360</v>
      </c>
      <c r="AF23" s="7" t="s">
        <v>269</v>
      </c>
      <c r="AR23" s="1" t="s">
        <v>487</v>
      </c>
      <c r="AT23" s="14"/>
    </row>
    <row r="24" spans="1:46" x14ac:dyDescent="0.25">
      <c r="A24" s="1">
        <v>23</v>
      </c>
      <c r="B24" s="1" t="s">
        <v>206</v>
      </c>
      <c r="I24" s="1" t="s">
        <v>349</v>
      </c>
      <c r="L24" s="1" t="s">
        <v>89</v>
      </c>
      <c r="AF24" s="1" t="s">
        <v>155</v>
      </c>
      <c r="AR24" s="1" t="s">
        <v>52</v>
      </c>
      <c r="AT24" s="14"/>
    </row>
    <row r="25" spans="1:46" x14ac:dyDescent="0.25">
      <c r="A25" s="2">
        <v>24</v>
      </c>
      <c r="B25" s="1" t="s">
        <v>236</v>
      </c>
      <c r="I25" s="1" t="s">
        <v>446</v>
      </c>
      <c r="L25" s="1" t="s">
        <v>59</v>
      </c>
      <c r="AF25" s="1" t="s">
        <v>418</v>
      </c>
      <c r="AR25" s="1" t="s">
        <v>382</v>
      </c>
      <c r="AT25" s="14"/>
    </row>
    <row r="26" spans="1:46" x14ac:dyDescent="0.25">
      <c r="A26" s="22">
        <v>25</v>
      </c>
      <c r="B26" s="1" t="s">
        <v>513</v>
      </c>
      <c r="I26" s="1" t="s">
        <v>126</v>
      </c>
      <c r="L26" s="1" t="s">
        <v>97</v>
      </c>
      <c r="AF26" s="1" t="s">
        <v>474</v>
      </c>
      <c r="AR26" s="1" t="s">
        <v>79</v>
      </c>
      <c r="AT26" s="14"/>
    </row>
    <row r="27" spans="1:46" x14ac:dyDescent="0.25">
      <c r="A27" s="1">
        <v>26</v>
      </c>
      <c r="B27" s="1" t="s">
        <v>320</v>
      </c>
      <c r="I27" s="1" t="s">
        <v>525</v>
      </c>
      <c r="L27" s="1" t="s">
        <v>332</v>
      </c>
      <c r="AF27" s="1" t="s">
        <v>509</v>
      </c>
      <c r="AR27" s="1" t="s">
        <v>166</v>
      </c>
      <c r="AT27" s="14"/>
    </row>
    <row r="28" spans="1:46" x14ac:dyDescent="0.25">
      <c r="A28" s="2">
        <v>27</v>
      </c>
      <c r="B28" s="1" t="s">
        <v>481</v>
      </c>
      <c r="I28" s="3" t="s">
        <v>327</v>
      </c>
      <c r="L28" s="1" t="s">
        <v>480</v>
      </c>
      <c r="AF28" s="3" t="s">
        <v>362</v>
      </c>
      <c r="AR28" s="1" t="s">
        <v>414</v>
      </c>
      <c r="AT28" s="14"/>
    </row>
    <row r="29" spans="1:46" x14ac:dyDescent="0.25">
      <c r="A29" s="22">
        <v>28</v>
      </c>
      <c r="B29" s="1" t="s">
        <v>463</v>
      </c>
      <c r="I29" s="1" t="s">
        <v>204</v>
      </c>
      <c r="L29" s="3" t="s">
        <v>348</v>
      </c>
      <c r="AF29" s="1" t="s">
        <v>191</v>
      </c>
      <c r="AR29" s="1" t="s">
        <v>66</v>
      </c>
      <c r="AT29" s="14"/>
    </row>
    <row r="30" spans="1:46" x14ac:dyDescent="0.25">
      <c r="A30" s="1">
        <v>29</v>
      </c>
      <c r="B30" s="1" t="s">
        <v>376</v>
      </c>
      <c r="I30" s="1" t="s">
        <v>133</v>
      </c>
      <c r="L30" s="1" t="s">
        <v>229</v>
      </c>
      <c r="AF30" s="1" t="s">
        <v>455</v>
      </c>
      <c r="AR30" s="1" t="s">
        <v>300</v>
      </c>
      <c r="AT30" s="14"/>
    </row>
    <row r="31" spans="1:46" x14ac:dyDescent="0.25">
      <c r="A31" s="2">
        <v>30</v>
      </c>
      <c r="B31" s="1" t="s">
        <v>41</v>
      </c>
      <c r="I31" s="1" t="s">
        <v>151</v>
      </c>
      <c r="L31" s="1" t="s">
        <v>514</v>
      </c>
      <c r="AF31" s="1" t="s">
        <v>178</v>
      </c>
      <c r="AR31" s="1" t="s">
        <v>330</v>
      </c>
      <c r="AT31" s="14"/>
    </row>
    <row r="32" spans="1:46" x14ac:dyDescent="0.25">
      <c r="A32" s="22">
        <v>31</v>
      </c>
      <c r="B32" s="1" t="s">
        <v>149</v>
      </c>
      <c r="I32" s="6" t="s">
        <v>419</v>
      </c>
      <c r="AF32" s="6" t="s">
        <v>369</v>
      </c>
      <c r="AR32" s="1" t="s">
        <v>407</v>
      </c>
      <c r="AT32" s="14"/>
    </row>
    <row r="33" spans="1:46" x14ac:dyDescent="0.25">
      <c r="A33" s="1">
        <v>32</v>
      </c>
      <c r="B33" s="11"/>
      <c r="I33" s="1" t="s">
        <v>404</v>
      </c>
      <c r="AF33" s="1" t="s">
        <v>282</v>
      </c>
      <c r="AR33" s="1" t="s">
        <v>331</v>
      </c>
      <c r="AT33" s="14"/>
    </row>
    <row r="34" spans="1:46" x14ac:dyDescent="0.25">
      <c r="A34" s="2">
        <v>33</v>
      </c>
      <c r="B34" s="12"/>
      <c r="I34" s="1" t="s">
        <v>352</v>
      </c>
      <c r="AF34" s="3" t="s">
        <v>430</v>
      </c>
      <c r="AR34" s="1" t="s">
        <v>335</v>
      </c>
      <c r="AT34" s="14"/>
    </row>
    <row r="35" spans="1:46" x14ac:dyDescent="0.25">
      <c r="A35" s="22">
        <v>34</v>
      </c>
      <c r="B35" s="13"/>
      <c r="AF35" s="1" t="s">
        <v>507</v>
      </c>
      <c r="AR35" s="1" t="s">
        <v>238</v>
      </c>
      <c r="AT35" s="14"/>
    </row>
    <row r="36" spans="1:46" x14ac:dyDescent="0.25">
      <c r="A36" s="1">
        <v>35</v>
      </c>
      <c r="B36" s="13"/>
      <c r="AF36" s="1" t="s">
        <v>290</v>
      </c>
      <c r="AR36" s="1" t="s">
        <v>336</v>
      </c>
      <c r="AT36" s="14"/>
    </row>
    <row r="37" spans="1:46" x14ac:dyDescent="0.25">
      <c r="A37" s="2">
        <v>36</v>
      </c>
      <c r="B37" s="12"/>
      <c r="AF37" s="1" t="s">
        <v>478</v>
      </c>
      <c r="AR37" s="1" t="s">
        <v>301</v>
      </c>
      <c r="AT37" s="14"/>
    </row>
    <row r="38" spans="1:46" x14ac:dyDescent="0.25">
      <c r="A38" s="22">
        <v>37</v>
      </c>
      <c r="B38" s="13"/>
      <c r="AF38" s="1" t="s">
        <v>208</v>
      </c>
      <c r="AR38" s="1" t="s">
        <v>170</v>
      </c>
      <c r="AT38" s="14"/>
    </row>
    <row r="39" spans="1:46" x14ac:dyDescent="0.25">
      <c r="A39" s="1">
        <v>38</v>
      </c>
      <c r="B39" s="13"/>
      <c r="AF39" s="1" t="s">
        <v>293</v>
      </c>
      <c r="AR39" s="1" t="s">
        <v>122</v>
      </c>
      <c r="AT39" s="14"/>
    </row>
    <row r="40" spans="1:46" x14ac:dyDescent="0.25">
      <c r="A40" s="2">
        <v>39</v>
      </c>
      <c r="B40" s="13"/>
      <c r="AF40" s="1" t="s">
        <v>294</v>
      </c>
      <c r="AR40" s="1" t="s">
        <v>302</v>
      </c>
      <c r="AT40" s="14"/>
    </row>
    <row r="41" spans="1:46" x14ac:dyDescent="0.25">
      <c r="A41" s="22">
        <v>40</v>
      </c>
      <c r="B41" s="13"/>
      <c r="AF41" s="1" t="s">
        <v>295</v>
      </c>
      <c r="AR41" s="1" t="s">
        <v>77</v>
      </c>
      <c r="AT41" s="14"/>
    </row>
    <row r="42" spans="1:46" x14ac:dyDescent="0.25">
      <c r="A42" s="1">
        <v>41</v>
      </c>
      <c r="B42" s="12"/>
      <c r="AF42" s="1" t="s">
        <v>499</v>
      </c>
      <c r="AR42" s="4" t="s">
        <v>353</v>
      </c>
      <c r="AT42" s="14"/>
    </row>
    <row r="43" spans="1:46" x14ac:dyDescent="0.25">
      <c r="A43" s="2">
        <v>42</v>
      </c>
      <c r="B43" s="13"/>
      <c r="AF43" s="1" t="s">
        <v>58</v>
      </c>
      <c r="AT43" s="14"/>
    </row>
    <row r="44" spans="1:46" x14ac:dyDescent="0.25">
      <c r="A44" s="22">
        <v>43</v>
      </c>
      <c r="B44" s="12"/>
      <c r="AF44" s="1" t="s">
        <v>519</v>
      </c>
      <c r="AT44" s="14"/>
    </row>
    <row r="45" spans="1:46" x14ac:dyDescent="0.25">
      <c r="A45" s="1">
        <v>44</v>
      </c>
      <c r="B45" s="13"/>
      <c r="AF45" s="1" t="s">
        <v>296</v>
      </c>
      <c r="AT45" s="14"/>
    </row>
    <row r="46" spans="1:46" x14ac:dyDescent="0.25">
      <c r="A46" s="2">
        <v>45</v>
      </c>
      <c r="AF46" s="1" t="s">
        <v>439</v>
      </c>
      <c r="AT46" s="14"/>
    </row>
    <row r="47" spans="1:46" x14ac:dyDescent="0.25">
      <c r="A47" s="22">
        <v>46</v>
      </c>
      <c r="AF47" s="1" t="s">
        <v>410</v>
      </c>
      <c r="AT47" s="14"/>
    </row>
    <row r="48" spans="1:46" x14ac:dyDescent="0.25">
      <c r="A48" s="1">
        <v>47</v>
      </c>
      <c r="AF48" s="1" t="s">
        <v>55</v>
      </c>
      <c r="AT48" s="14"/>
    </row>
    <row r="49" spans="1:46" x14ac:dyDescent="0.25">
      <c r="A49" s="2">
        <v>48</v>
      </c>
      <c r="B49"/>
      <c r="AF49" s="1" t="s">
        <v>173</v>
      </c>
      <c r="AT49" s="14"/>
    </row>
    <row r="50" spans="1:46" x14ac:dyDescent="0.25">
      <c r="A50" s="22">
        <v>49</v>
      </c>
      <c r="B50"/>
      <c r="AF50" s="1" t="s">
        <v>310</v>
      </c>
      <c r="AT50" s="14"/>
    </row>
    <row r="51" spans="1:46" x14ac:dyDescent="0.25">
      <c r="A51" s="1">
        <v>50</v>
      </c>
      <c r="AF51" s="1" t="s">
        <v>313</v>
      </c>
      <c r="AT51" s="14"/>
    </row>
    <row r="52" spans="1:46" x14ac:dyDescent="0.25">
      <c r="A52" s="2">
        <v>51</v>
      </c>
      <c r="B52"/>
      <c r="AF52" s="1" t="s">
        <v>46</v>
      </c>
      <c r="AT52" s="14"/>
    </row>
    <row r="53" spans="1:46" x14ac:dyDescent="0.25">
      <c r="A53" s="22">
        <v>52</v>
      </c>
      <c r="B53"/>
      <c r="AF53" s="1" t="s">
        <v>451</v>
      </c>
      <c r="AT53" s="14"/>
    </row>
    <row r="54" spans="1:46" x14ac:dyDescent="0.25">
      <c r="A54" s="1">
        <v>53</v>
      </c>
      <c r="B54"/>
      <c r="AF54" s="1" t="s">
        <v>157</v>
      </c>
      <c r="AT54" s="14"/>
    </row>
    <row r="55" spans="1:46" x14ac:dyDescent="0.25">
      <c r="A55" s="2">
        <v>54</v>
      </c>
      <c r="B55"/>
      <c r="AF55" s="1" t="s">
        <v>503</v>
      </c>
      <c r="AT55" s="14"/>
    </row>
    <row r="56" spans="1:46" x14ac:dyDescent="0.25">
      <c r="A56" s="22">
        <v>55</v>
      </c>
      <c r="B56"/>
      <c r="AF56" s="3" t="s">
        <v>333</v>
      </c>
      <c r="AT56" s="14"/>
    </row>
    <row r="57" spans="1:46" x14ac:dyDescent="0.25">
      <c r="A57" s="1">
        <v>56</v>
      </c>
      <c r="B57"/>
      <c r="AF57" s="1" t="s">
        <v>341</v>
      </c>
      <c r="AT57" s="14"/>
    </row>
    <row r="58" spans="1:46" x14ac:dyDescent="0.25">
      <c r="A58" s="2">
        <v>57</v>
      </c>
      <c r="B58"/>
      <c r="AF58" s="1" t="s">
        <v>464</v>
      </c>
      <c r="AT58" s="14"/>
    </row>
    <row r="59" spans="1:46" x14ac:dyDescent="0.25">
      <c r="A59" s="22">
        <v>58</v>
      </c>
      <c r="B59"/>
      <c r="AF59" s="1" t="s">
        <v>361</v>
      </c>
      <c r="AT59" s="14"/>
    </row>
    <row r="60" spans="1:46" x14ac:dyDescent="0.25">
      <c r="A60" s="1">
        <v>59</v>
      </c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 t="s">
        <v>475</v>
      </c>
      <c r="AG60" s="20"/>
      <c r="AH60" s="20"/>
      <c r="AI60" s="20"/>
      <c r="AJ60" s="20"/>
      <c r="AK60" s="20"/>
      <c r="AL60" s="20"/>
      <c r="AM60" s="20"/>
      <c r="AN60" s="20"/>
      <c r="AO60" s="20"/>
      <c r="AP60" s="20"/>
      <c r="AQ60" s="20"/>
      <c r="AR60" s="20"/>
      <c r="AS60" s="20"/>
      <c r="AT60" s="21"/>
    </row>
    <row r="61" spans="1:46" x14ac:dyDescent="0.25">
      <c r="A61"/>
      <c r="B61">
        <f>SUBTOTAL(103,Таблица1[E-commerce])</f>
        <v>31</v>
      </c>
      <c r="C61">
        <f>SUBTOTAL(103,Таблица1[Алкогольные напитки])</f>
        <v>8</v>
      </c>
      <c r="D61">
        <f>SUBTOTAL(103,Таблица1[Аудио, видео, кино и фототехника])</f>
        <v>6</v>
      </c>
      <c r="E61">
        <f>SUBTOTAL(103,Таблица1[Безалкогольные напитки])</f>
        <v>5</v>
      </c>
      <c r="F61">
        <f>SUBTOTAL(103,Таблица1[Бытовая техника])</f>
        <v>9</v>
      </c>
      <c r="G61">
        <f>SUBTOTAL(103,Таблица1[Бытовая химия])</f>
        <v>4</v>
      </c>
      <c r="H61">
        <f>SUBTOTAL(103,Таблица1[Госсектор])</f>
        <v>7</v>
      </c>
      <c r="I61">
        <f>SUBTOTAL(103,Таблица1[Девелопмент])</f>
        <v>33</v>
      </c>
      <c r="J61">
        <f>SUBTOTAL(103,Таблица1[Компьютерная техника и ПО])</f>
        <v>12</v>
      </c>
      <c r="K61">
        <f>SUBTOTAL(103,Таблица1[Кондитерские изделия])</f>
        <v>4</v>
      </c>
      <c r="L61">
        <f>SUBTOTAL(103,Таблица1[Лекарственные препараты и БАДы])</f>
        <v>30</v>
      </c>
      <c r="M61">
        <f>SUBTOTAL(103,Таблица1[Массовые мероприятия])</f>
        <v>2</v>
      </c>
      <c r="N61">
        <f>SUBTOTAL(103,Таблица1[Мебель и предметы интерьера])</f>
        <v>15</v>
      </c>
      <c r="O61">
        <f>SUBTOTAL(103,Таблица1[Медицинское оборудование и материалы])</f>
        <v>3</v>
      </c>
      <c r="P61">
        <f>SUBTOTAL(103,Таблица1[Медицинские услуги])</f>
        <v>11</v>
      </c>
      <c r="Q61">
        <f>SUBTOTAL(103,Таблица1[Образовательные услуги])</f>
        <v>4</v>
      </c>
      <c r="R61">
        <f>SUBTOTAL(103,Таблица1[Общественно-спортивные организации])</f>
        <v>5</v>
      </c>
      <c r="S61">
        <f>SUBTOTAL(103,Таблица1[Одежда и обувь])</f>
        <v>13</v>
      </c>
      <c r="T61">
        <f>SUBTOTAL(103,Таблица1[Оргтехника и канцелярские товары])</f>
        <v>3</v>
      </c>
      <c r="U61">
        <f>SUBTOTAL(103,Таблица1[Парфюмерия])</f>
        <v>5</v>
      </c>
      <c r="V61">
        <f>SUBTOTAL(103,Таблица1[Продукты питания])</f>
        <v>16</v>
      </c>
      <c r="W61">
        <f>SUBTOTAL(103,Таблица1[Промышленное оборудование])</f>
        <v>7</v>
      </c>
      <c r="X61">
        <f>SUBTOTAL(103,Таблица1[Промышленные материалы])</f>
        <v>5</v>
      </c>
      <c r="Y61">
        <f>SUBTOTAL(103,Таблица1[Спортивные товары])</f>
        <v>4</v>
      </c>
      <c r="Z61">
        <f>SUBTOTAL(103,Таблица1[Средства массовой информации])</f>
        <v>11</v>
      </c>
      <c r="AA61">
        <f>SUBTOTAL(103,Таблица1[Средства связи и оборудование])</f>
        <v>6</v>
      </c>
      <c r="AB61">
        <f>SUBTOTAL(103,Таблица1[Строительные, отделочные материалы, сантехника])</f>
        <v>13</v>
      </c>
      <c r="AC61">
        <f>SUBTOTAL(103,Таблица1[Табак, табачные изделия])</f>
        <v>3</v>
      </c>
      <c r="AD61">
        <f>SUBTOTAL(103,Таблица1[Товары для детей])</f>
        <v>2</v>
      </c>
      <c r="AE61">
        <f>SUBTOTAL(103,Таблица1[Товары для красоты и здоровья])</f>
        <v>14</v>
      </c>
      <c r="AF61">
        <f>SUBTOTAL(103,Таблица1[Транспорт и сопутствующие товары])</f>
        <v>59</v>
      </c>
      <c r="AG61">
        <f>SUBTOTAL(103,Таблица1[ТЭК])</f>
        <v>6</v>
      </c>
      <c r="AH61">
        <f>SUBTOTAL(103,Таблица1[Услуги в области интернета])</f>
        <v>8</v>
      </c>
      <c r="AI61">
        <f>SUBTOTAL(103,Таблица1[Услуги в области рекламы и маркетинга])</f>
        <v>8</v>
      </c>
      <c r="AJ61">
        <f>SUBTOTAL(103,Таблица1[Услуги в области торговли])</f>
        <v>19</v>
      </c>
      <c r="AK61">
        <f>SUBTOTAL(103,Таблица1[Услуги индустрии развлечений])</f>
        <v>15</v>
      </c>
      <c r="AL61">
        <f>SUBTOTAL(103,Таблица1[Услуги общественного питания])</f>
        <v>4</v>
      </c>
      <c r="AM61">
        <f>SUBTOTAL(103,Таблица1[Услуги по строительству и ремонту])</f>
        <v>3</v>
      </c>
      <c r="AN61">
        <f>SUBTOTAL(103,Таблица1[Услуги по туризму, спорту и отдыху])</f>
        <v>21</v>
      </c>
      <c r="AO61">
        <f>SUBTOTAL(103,Таблица1[Услуги связи])</f>
        <v>13</v>
      </c>
      <c r="AP61">
        <f>SUBTOTAL(103,Таблица1[Услуги страховые])</f>
        <v>6</v>
      </c>
      <c r="AQ61">
        <f>SUBTOTAL(103,Таблица1[Услуги транспортные])</f>
        <v>5</v>
      </c>
      <c r="AR61">
        <f>SUBTOTAL(103,Таблица1[Услуги финансовые])</f>
        <v>41</v>
      </c>
      <c r="AS61">
        <f>SUBTOTAL(103,Таблица1[Часы, ювелирные изделия])</f>
        <v>3</v>
      </c>
      <c r="AT61">
        <f>SUBTOTAL(103,Таблица1[Другое])</f>
        <v>18</v>
      </c>
    </row>
  </sheetData>
  <sortState ref="AF3:AF5">
    <sortCondition ref="AF2"/>
  </sortState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4"/>
  <sheetViews>
    <sheetView workbookViewId="0"/>
  </sheetViews>
  <sheetFormatPr defaultRowHeight="15" x14ac:dyDescent="0.25"/>
  <sheetData>
    <row r="1" spans="1:1" x14ac:dyDescent="0.25">
      <c r="A1">
        <v>-2</v>
      </c>
    </row>
    <row r="2" spans="1:1" x14ac:dyDescent="0.25">
      <c r="A2">
        <v>-1</v>
      </c>
    </row>
    <row r="3" spans="1:1" x14ac:dyDescent="0.25">
      <c r="A3">
        <v>0</v>
      </c>
    </row>
    <row r="4" spans="1:1" x14ac:dyDescent="0.25">
      <c r="A4">
        <v>0</v>
      </c>
    </row>
    <row r="5" spans="1:1" x14ac:dyDescent="0.25">
      <c r="A5">
        <v>0</v>
      </c>
    </row>
    <row r="6" spans="1:1" x14ac:dyDescent="0.25">
      <c r="A6">
        <v>0</v>
      </c>
    </row>
    <row r="7" spans="1:1" x14ac:dyDescent="0.25">
      <c r="A7">
        <v>0</v>
      </c>
    </row>
    <row r="8" spans="1:1" x14ac:dyDescent="0.25">
      <c r="A8">
        <v>0</v>
      </c>
    </row>
    <row r="9" spans="1:1" x14ac:dyDescent="0.25">
      <c r="A9">
        <v>0</v>
      </c>
    </row>
    <row r="10" spans="1:1" x14ac:dyDescent="0.25">
      <c r="A10">
        <v>0</v>
      </c>
    </row>
    <row r="11" spans="1:1" x14ac:dyDescent="0.25">
      <c r="A11">
        <v>0</v>
      </c>
    </row>
    <row r="12" spans="1:1" x14ac:dyDescent="0.25">
      <c r="A12">
        <v>0</v>
      </c>
    </row>
    <row r="13" spans="1:1" x14ac:dyDescent="0.25">
      <c r="A13">
        <v>0</v>
      </c>
    </row>
    <row r="14" spans="1:1" x14ac:dyDescent="0.25">
      <c r="A14">
        <v>0</v>
      </c>
    </row>
    <row r="15" spans="1:1" x14ac:dyDescent="0.25">
      <c r="A15">
        <v>0</v>
      </c>
    </row>
    <row r="16" spans="1:1" x14ac:dyDescent="0.25">
      <c r="A16">
        <v>1</v>
      </c>
    </row>
    <row r="17" spans="1:1" x14ac:dyDescent="0.25">
      <c r="A17">
        <v>1</v>
      </c>
    </row>
    <row r="18" spans="1:1" x14ac:dyDescent="0.25">
      <c r="A18">
        <v>1</v>
      </c>
    </row>
    <row r="19" spans="1:1" x14ac:dyDescent="0.25">
      <c r="A19">
        <v>1</v>
      </c>
    </row>
    <row r="20" spans="1:1" x14ac:dyDescent="0.25">
      <c r="A20">
        <v>2</v>
      </c>
    </row>
    <row r="21" spans="1:1" x14ac:dyDescent="0.25">
      <c r="A21">
        <v>2</v>
      </c>
    </row>
    <row r="22" spans="1:1" x14ac:dyDescent="0.25">
      <c r="A22">
        <v>2</v>
      </c>
    </row>
    <row r="23" spans="1:1" x14ac:dyDescent="0.25">
      <c r="A23">
        <v>2</v>
      </c>
    </row>
    <row r="24" spans="1:1" x14ac:dyDescent="0.25">
      <c r="A24">
        <v>2</v>
      </c>
    </row>
    <row r="25" spans="1:1" x14ac:dyDescent="0.25">
      <c r="A25">
        <v>2</v>
      </c>
    </row>
    <row r="26" spans="1:1" x14ac:dyDescent="0.25">
      <c r="A26">
        <v>2</v>
      </c>
    </row>
    <row r="27" spans="1:1" x14ac:dyDescent="0.25">
      <c r="A27">
        <v>2</v>
      </c>
    </row>
    <row r="28" spans="1:1" x14ac:dyDescent="0.25">
      <c r="A28">
        <v>2</v>
      </c>
    </row>
    <row r="29" spans="1:1" x14ac:dyDescent="0.25">
      <c r="A29">
        <v>2</v>
      </c>
    </row>
    <row r="30" spans="1:1" x14ac:dyDescent="0.25">
      <c r="A30">
        <v>2</v>
      </c>
    </row>
    <row r="31" spans="1:1" x14ac:dyDescent="0.25">
      <c r="A31">
        <v>3</v>
      </c>
    </row>
    <row r="32" spans="1:1" x14ac:dyDescent="0.25">
      <c r="A32">
        <v>4</v>
      </c>
    </row>
    <row r="33" spans="1:1" x14ac:dyDescent="0.25">
      <c r="A33">
        <v>4</v>
      </c>
    </row>
    <row r="34" spans="1:1" x14ac:dyDescent="0.25">
      <c r="A34">
        <v>5</v>
      </c>
    </row>
    <row r="35" spans="1:1" x14ac:dyDescent="0.25">
      <c r="A35">
        <v>6</v>
      </c>
    </row>
    <row r="36" spans="1:1" x14ac:dyDescent="0.25">
      <c r="A36">
        <v>7</v>
      </c>
    </row>
    <row r="37" spans="1:1" x14ac:dyDescent="0.25">
      <c r="A37">
        <v>8</v>
      </c>
    </row>
    <row r="38" spans="1:1" x14ac:dyDescent="0.25">
      <c r="A38">
        <v>8</v>
      </c>
    </row>
    <row r="39" spans="1:1" x14ac:dyDescent="0.25">
      <c r="A39">
        <v>9</v>
      </c>
    </row>
    <row r="40" spans="1:1" x14ac:dyDescent="0.25">
      <c r="A40">
        <v>9</v>
      </c>
    </row>
    <row r="41" spans="1:1" x14ac:dyDescent="0.25">
      <c r="A41">
        <v>10</v>
      </c>
    </row>
    <row r="42" spans="1:1" x14ac:dyDescent="0.25">
      <c r="A42">
        <v>13</v>
      </c>
    </row>
    <row r="43" spans="1:1" x14ac:dyDescent="0.25">
      <c r="A43">
        <v>14</v>
      </c>
    </row>
    <row r="44" spans="1:1" x14ac:dyDescent="0.25">
      <c r="A44">
        <v>18</v>
      </c>
    </row>
  </sheetData>
  <sortState ref="A1:A16384">
    <sortCondition ref="A1:A16384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Лист4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Irina</dc:creator>
  <cp:lastModifiedBy>user</cp:lastModifiedBy>
  <dcterms:created xsi:type="dcterms:W3CDTF">2015-10-08T09:23:54Z</dcterms:created>
  <dcterms:modified xsi:type="dcterms:W3CDTF">2015-11-18T07:44:12Z</dcterms:modified>
</cp:coreProperties>
</file>